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OLI" sheetId="1" state="visible" r:id="rId2"/>
  </sheets>
  <calcPr iterateCount="100" refMode="A1" iterate="false" iterateDelta="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 </author>
  </authors>
  <commentList>
    <comment ref="E12" authorId="0">
      <text>
        <r>
          <rPr>
            <sz val="10"/>
            <rFont val="Arial"/>
            <family val="2"/>
          </rPr>
          <t xml:space="preserve">Qui vanno inserite di volta in volta le valutazioni riportate. E’ importante che vengano inserite in ordine temporale, in quanto verranno utilizzate anche per calcolare il progresso nel tempo</t>
        </r>
      </text>
    </comment>
    <comment ref="Y12" authorId="0">
      <text>
        <r>
          <rPr>
            <sz val="10"/>
            <rFont val="Arial"/>
            <family val="2"/>
          </rPr>
          <t xml:space="preserve">il sistema propone un range di voti, ma ovviamente non dimentichiamo che spetta poi al docente assumersi la responsabilità della valutazione, e non è affatto irrazionale discostarsi dal range proposto, soprattutto se lo si fa esaminando analiticamente il diario dello studente</t>
        </r>
      </text>
    </comment>
    <comment ref="Z129" authorId="0">
      <text>
        <r>
          <rPr>
            <sz val="10"/>
            <rFont val="Arial"/>
            <family val="2"/>
          </rPr>
          <t xml:space="preserve">sono solo valutazioni del primo Q, quindi non vado oltre il 5</t>
        </r>
      </text>
    </comment>
    <comment ref="Z140" authorId="0">
      <text>
        <r>
          <rPr>
            <sz val="10"/>
            <rFont val="Arial"/>
            <family val="2"/>
          </rPr>
          <t xml:space="preserve">E’ stata in forte recupero soprattutto all’inizio del 2° Q, e mostra comunque una volontà di seguire e apprendere. Potrei anche dare un 6</t>
        </r>
      </text>
    </comment>
    <comment ref="AB13" authorId="0">
      <text>
        <r>
          <rPr>
            <sz val="10"/>
            <rFont val="Arial"/>
            <family val="2"/>
          </rPr>
          <t xml:space="preserve">Questo è un valore che il docente dovrebbe decidere all’inizio dell’anno in base alla propria programmazione. 
In pratica si tratta di prevedere quante prove verranno proposte alla classe, contando non solo le prove strutturate ma anche le domande che si intendono porre durante l’anno a ciascuno studente.</t>
        </r>
      </text>
    </comment>
    <comment ref="AC3" authorId="0">
      <text>
        <r>
          <rPr>
            <sz val="10"/>
            <rFont val="Arial"/>
            <family val="2"/>
          </rPr>
          <t xml:space="preserve">Conta quante sono le valutazioni complessivamente registrate</t>
        </r>
      </text>
    </comment>
    <comment ref="AC13" authorId="0">
      <text>
        <r>
          <rPr>
            <sz val="10"/>
            <rFont val="Arial"/>
            <family val="2"/>
          </rPr>
          <t xml:space="preserve">Conta quante sono le valutazioni complessivamente registrate</t>
        </r>
      </text>
    </comment>
    <comment ref="AD3" authorId="0">
      <text>
        <r>
          <rPr>
            <sz val="10"/>
            <rFont val="Arial"/>
            <family val="2"/>
          </rPr>
          <t xml:space="preserve">Conta quante sono le sole valutazioni positive registrate. Questo dato verrà poi rapportato al numero di valutazioni attese per calcolare l’indice di partecipazione</t>
        </r>
      </text>
    </comment>
    <comment ref="AD13" authorId="0">
      <text>
        <r>
          <rPr>
            <sz val="10"/>
            <rFont val="Arial"/>
            <family val="2"/>
          </rPr>
          <t xml:space="preserve">Conta quante sono le sole valutazioni positive registrate. Questo dato verrà poi rapportato al numero di valutazioni attese per calcolare l’indice di partecipazione</t>
        </r>
      </text>
    </comment>
    <comment ref="AH12" authorId="0">
      <text>
        <r>
          <rPr>
            <sz val="10"/>
            <rFont val="Arial"/>
            <family val="2"/>
          </rPr>
          <t xml:space="preserve">Si ottengono rapportando il valore di ciascun indice al voto finale al netto del voto base. </t>
        </r>
      </text>
    </comment>
    <comment ref="AK3" authorId="0">
      <text>
        <r>
          <rPr>
            <sz val="10"/>
            <rFont val="Arial"/>
            <family val="2"/>
          </rPr>
          <t xml:space="preserve">casella di controllo: la somma delle tre componenti deve sempre essere pari al 100% </t>
        </r>
      </text>
    </comment>
    <comment ref="AK13" authorId="0">
      <text>
        <r>
          <rPr>
            <sz val="10"/>
            <rFont val="Arial"/>
            <family val="2"/>
          </rPr>
          <t xml:space="preserve">casella di controllo: la somma delle tre componenti deve sempre essere pari al 100% </t>
        </r>
      </text>
    </comment>
  </commentList>
</comments>
</file>

<file path=xl/sharedStrings.xml><?xml version="1.0" encoding="utf-8"?>
<sst xmlns="http://schemas.openxmlformats.org/spreadsheetml/2006/main" count="2267" uniqueCount="48">
  <si>
    <t xml:space="preserve">Parametri personalizzabili</t>
  </si>
  <si>
    <t xml:space="preserve">Prospetto riassuntivo statistico – 2021/22</t>
  </si>
  <si>
    <t xml:space="preserve">base</t>
  </si>
  <si>
    <t xml:space="preserve">voto a cui sottrarre o aggiungere il punteggio</t>
  </si>
  <si>
    <t xml:space="preserve">VOTI</t>
  </si>
  <si>
    <t xml:space="preserve">numero
valutazioni
ottenute</t>
  </si>
  <si>
    <t xml:space="preserve">numero valutazioni positive</t>
  </si>
  <si>
    <t xml:space="preserve">Indice partecipazione</t>
  </si>
  <si>
    <t xml:space="preserve">Indice progresso</t>
  </si>
  <si>
    <t xml:space="preserve">Indice valutazioni</t>
  </si>
  <si>
    <t xml:space="preserve">Peso partecipazione</t>
  </si>
  <si>
    <t xml:space="preserve">Peso progresso</t>
  </si>
  <si>
    <t xml:space="preserve">Peso valutazioni</t>
  </si>
  <si>
    <t xml:space="preserve">Controllo</t>
  </si>
  <si>
    <t xml:space="preserve">I</t>
  </si>
  <si>
    <t xml:space="preserve">valore per insufficienza</t>
  </si>
  <si>
    <t xml:space="preserve">Media</t>
  </si>
  <si>
    <t xml:space="preserve">N</t>
  </si>
  <si>
    <t xml:space="preserve">valore per assenza alle verifiche</t>
  </si>
  <si>
    <t xml:space="preserve">DevST</t>
  </si>
  <si>
    <t xml:space="preserve">B</t>
  </si>
  <si>
    <t xml:space="preserve">valore per sufficienza</t>
  </si>
  <si>
    <t xml:space="preserve">Min</t>
  </si>
  <si>
    <t xml:space="preserve">D</t>
  </si>
  <si>
    <t xml:space="preserve">valore per Distinto</t>
  </si>
  <si>
    <t xml:space="preserve">Max</t>
  </si>
  <si>
    <t xml:space="preserve">O</t>
  </si>
  <si>
    <t xml:space="preserve">valore per Ottimo</t>
  </si>
  <si>
    <t xml:space="preserve">Mediana</t>
  </si>
  <si>
    <t xml:space="preserve">Somma</t>
  </si>
  <si>
    <t xml:space="preserve">Zona inserimento dati</t>
  </si>
  <si>
    <t xml:space="preserve">Zona elaborazione dati</t>
  </si>
  <si>
    <t xml:space="preserve">Zona conversione valori</t>
  </si>
  <si>
    <t xml:space="preserve">Valutazioni registrate periodicamente</t>
  </si>
  <si>
    <t xml:space="preserve">Proposta di voto</t>
  </si>
  <si>
    <t xml:space="preserve">Numerosità rilevazioni</t>
  </si>
  <si>
    <t xml:space="preserve">Indicatori sintetici</t>
  </si>
  <si>
    <t xml:space="preserve">Peso delle componenti nel voto finale</t>
  </si>
  <si>
    <t xml:space="preserve">Conversione in valore delle valutazioni</t>
  </si>
  <si>
    <t xml:space="preserve">Classe</t>
  </si>
  <si>
    <t xml:space="preserve">Sezione</t>
  </si>
  <si>
    <t xml:space="preserve">Nome</t>
  </si>
  <si>
    <t xml:space="preserve">Cognome</t>
  </si>
  <si>
    <t xml:space="preserve">MIN</t>
  </si>
  <si>
    <t xml:space="preserve">VOTO</t>
  </si>
  <si>
    <t xml:space="preserve">MAX</t>
  </si>
  <si>
    <t xml:space="preserve">valutazioni
attese x classe</t>
  </si>
  <si>
    <t xml:space="preserve">calcolo voto</t>
  </si>
</sst>
</file>

<file path=xl/styles.xml><?xml version="1.0" encoding="utf-8"?>
<styleSheet xmlns="http://schemas.openxmlformats.org/spreadsheetml/2006/main">
  <numFmts count="7">
    <numFmt numFmtId="164" formatCode="General"/>
    <numFmt numFmtId="165" formatCode="0.0"/>
    <numFmt numFmtId="166" formatCode="0.00"/>
    <numFmt numFmtId="167" formatCode="0.000"/>
    <numFmt numFmtId="168" formatCode="0"/>
    <numFmt numFmtId="169" formatCode="0%"/>
    <numFmt numFmtId="170" formatCode="General"/>
  </numFmts>
  <fonts count="13">
    <font>
      <sz val="10"/>
      <name val="Arial"/>
      <family val="2"/>
    </font>
    <font>
      <sz val="10"/>
      <name val="Arial"/>
      <family val="0"/>
    </font>
    <font>
      <sz val="10"/>
      <name val="Arial"/>
      <family val="0"/>
    </font>
    <font>
      <sz val="10"/>
      <name val="Arial"/>
      <family val="0"/>
    </font>
    <font>
      <b val="true"/>
      <sz val="10"/>
      <color rgb="FFC9211E"/>
      <name val="Arial"/>
      <family val="2"/>
    </font>
    <font>
      <b val="true"/>
      <sz val="14"/>
      <color rgb="FF168253"/>
      <name val="Arial"/>
      <family val="2"/>
    </font>
    <font>
      <b val="true"/>
      <sz val="10"/>
      <name val="Arial"/>
      <family val="2"/>
    </font>
    <font>
      <b val="true"/>
      <sz val="12"/>
      <color rgb="FFC9211E"/>
      <name val="Arial"/>
      <family val="2"/>
    </font>
    <font>
      <b val="true"/>
      <sz val="10"/>
      <color rgb="FF168253"/>
      <name val="Arial"/>
      <family val="2"/>
    </font>
    <font>
      <sz val="10"/>
      <color rgb="FF2A6099"/>
      <name val="Arial"/>
      <family val="2"/>
    </font>
    <font>
      <b val="true"/>
      <sz val="12"/>
      <name val="Arial"/>
      <family val="2"/>
    </font>
    <font>
      <b val="true"/>
      <sz val="10"/>
      <color rgb="FF3465A4"/>
      <name val="Arial"/>
      <family val="2"/>
    </font>
    <font>
      <b val="true"/>
      <sz val="10"/>
      <color rgb="FF158466"/>
      <name val="Arial"/>
      <family val="2"/>
    </font>
  </fonts>
  <fills count="3">
    <fill>
      <patternFill patternType="none"/>
    </fill>
    <fill>
      <patternFill patternType="gray125"/>
    </fill>
    <fill>
      <patternFill patternType="solid">
        <fgColor rgb="FFEEEEEE"/>
        <bgColor rgb="FFFFFFCC"/>
      </patternFill>
    </fill>
  </fills>
  <borders count="21">
    <border diagonalUp="false" diagonalDown="false">
      <left/>
      <right/>
      <top/>
      <bottom/>
      <diagonal/>
    </border>
    <border diagonalUp="false" diagonalDown="false">
      <left style="medium">
        <color rgb="FF00A933"/>
      </left>
      <right style="medium">
        <color rgb="FF00A933"/>
      </right>
      <top style="medium">
        <color rgb="FF00A933"/>
      </top>
      <bottom/>
      <diagonal/>
    </border>
    <border diagonalUp="false" diagonalDown="false">
      <left style="medium">
        <color rgb="FF00A933"/>
      </left>
      <right/>
      <top/>
      <bottom/>
      <diagonal/>
    </border>
    <border diagonalUp="false" diagonalDown="false">
      <left style="thin"/>
      <right style="thin"/>
      <top style="thin"/>
      <bottom style="thin"/>
      <diagonal/>
    </border>
    <border diagonalUp="false" diagonalDown="false">
      <left/>
      <right style="medium">
        <color rgb="FF00A933"/>
      </right>
      <top/>
      <bottom/>
      <diagonal/>
    </border>
    <border diagonalUp="false" diagonalDown="false">
      <left style="thin">
        <color rgb="FF00A933"/>
      </left>
      <right/>
      <top style="thin">
        <color rgb="FF00A933"/>
      </top>
      <bottom/>
      <diagonal/>
    </border>
    <border diagonalUp="false" diagonalDown="false">
      <left/>
      <right/>
      <top style="thin">
        <color rgb="FF00A933"/>
      </top>
      <bottom/>
      <diagonal/>
    </border>
    <border diagonalUp="false" diagonalDown="false">
      <left/>
      <right style="thin">
        <color rgb="FF00A933"/>
      </right>
      <top style="thin">
        <color rgb="FF00A933"/>
      </top>
      <bottom/>
      <diagonal/>
    </border>
    <border diagonalUp="false" diagonalDown="false">
      <left/>
      <right style="medium">
        <color rgb="FF00A933"/>
      </right>
      <top style="thin">
        <color rgb="FF00A933"/>
      </top>
      <bottom/>
      <diagonal/>
    </border>
    <border diagonalUp="false" diagonalDown="false">
      <left style="thin">
        <color rgb="FF00A933"/>
      </left>
      <right/>
      <top/>
      <bottom/>
      <diagonal/>
    </border>
    <border diagonalUp="false" diagonalDown="false">
      <left/>
      <right style="thin">
        <color rgb="FF00A933"/>
      </right>
      <top/>
      <bottom/>
      <diagonal/>
    </border>
    <border diagonalUp="false" diagonalDown="false">
      <left style="thin">
        <color rgb="FF00A933"/>
      </left>
      <right/>
      <top/>
      <bottom style="thin">
        <color rgb="FF00A933"/>
      </bottom>
      <diagonal/>
    </border>
    <border diagonalUp="false" diagonalDown="false">
      <left/>
      <right/>
      <top/>
      <bottom style="thin">
        <color rgb="FF00A933"/>
      </bottom>
      <diagonal/>
    </border>
    <border diagonalUp="false" diagonalDown="false">
      <left/>
      <right style="thin">
        <color rgb="FF00A933"/>
      </right>
      <top/>
      <bottom style="thin">
        <color rgb="FF00A933"/>
      </bottom>
      <diagonal/>
    </border>
    <border diagonalUp="false" diagonalDown="false">
      <left/>
      <right style="medium">
        <color rgb="FF00A933"/>
      </right>
      <top/>
      <bottom style="thin">
        <color rgb="FF00A933"/>
      </bottom>
      <diagonal/>
    </border>
    <border diagonalUp="false" diagonalDown="false">
      <left style="medium">
        <color rgb="FF00A933"/>
      </left>
      <right/>
      <top/>
      <bottom style="medium">
        <color rgb="FF00A933"/>
      </bottom>
      <diagonal/>
    </border>
    <border diagonalUp="false" diagonalDown="false">
      <left/>
      <right/>
      <top/>
      <bottom style="medium">
        <color rgb="FF00A933"/>
      </bottom>
      <diagonal/>
    </border>
    <border diagonalUp="false" diagonalDown="false">
      <left/>
      <right style="medium">
        <color rgb="FF00A933"/>
      </right>
      <top/>
      <bottom style="medium">
        <color rgb="FF00A933"/>
      </bottom>
      <diagonal/>
    </border>
    <border diagonalUp="false" diagonalDown="false">
      <left style="thin">
        <color rgb="FF00A933"/>
      </left>
      <right/>
      <top/>
      <bottom style="medium">
        <color rgb="FF00A933"/>
      </bottom>
      <diagonal/>
    </border>
    <border diagonalUp="false" diagonalDown="false">
      <left/>
      <right style="thin">
        <color rgb="FF00A933"/>
      </right>
      <top/>
      <bottom style="medium">
        <color rgb="FF00A933"/>
      </bottom>
      <diagonal/>
    </border>
    <border diagonalUp="false" diagonalDown="false">
      <left style="medium">
        <color rgb="FF00A933"/>
      </left>
      <right style="medium">
        <color rgb="FF00A933"/>
      </right>
      <top style="medium">
        <color rgb="FF00A933"/>
      </top>
      <bottom style="medium">
        <color rgb="FF00A9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center" vertical="bottom" textRotation="0" wrapText="false" indent="0" shrinkToFit="false"/>
      <protection locked="true" hidden="false"/>
    </xf>
    <xf numFmtId="168" fontId="5" fillId="0" borderId="1" xfId="0" applyFont="true" applyBorder="true" applyAlignment="true" applyProtection="false">
      <alignment horizontal="center" vertical="center" textRotation="0" wrapText="true" indent="0" shrinkToFit="false"/>
      <protection locked="true" hidden="false"/>
    </xf>
    <xf numFmtId="168" fontId="6"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6" fillId="0" borderId="2" xfId="0" applyFont="true" applyBorder="true" applyAlignment="true" applyProtection="false">
      <alignment horizontal="center" vertical="center" textRotation="0" wrapText="false" indent="0" shrinkToFit="false"/>
      <protection locked="true" hidden="false"/>
    </xf>
    <xf numFmtId="164" fontId="7" fillId="2" borderId="3" xfId="0" applyFont="true" applyBorder="true" applyAlignment="true" applyProtection="true">
      <alignment horizontal="center" vertical="center" textRotation="0" wrapText="false" indent="0" shrinkToFit="false"/>
      <protection locked="false" hidden="false"/>
    </xf>
    <xf numFmtId="164" fontId="6" fillId="0" borderId="0" xfId="0" applyFont="true" applyBorder="false" applyAlignment="true" applyProtection="false">
      <alignment horizontal="left" vertical="center" textRotation="0" wrapText="true" indent="0" shrinkToFit="false"/>
      <protection locked="true" hidden="false"/>
    </xf>
    <xf numFmtId="168" fontId="6" fillId="0" borderId="4" xfId="0" applyFont="true" applyBorder="true" applyAlignment="true" applyProtection="false">
      <alignment horizontal="center" vertical="bottom" textRotation="0" wrapText="true" indent="0" shrinkToFit="false"/>
      <protection locked="true" hidden="false"/>
    </xf>
    <xf numFmtId="168" fontId="8" fillId="0" borderId="2"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8" fillId="0" borderId="0" xfId="0" applyFont="true" applyBorder="false" applyAlignment="true" applyProtection="false">
      <alignment horizontal="center" vertical="bottom" textRotation="0" wrapText="true" indent="0" shrinkToFit="false"/>
      <protection locked="true" hidden="false"/>
    </xf>
    <xf numFmtId="168" fontId="6" fillId="0" borderId="5" xfId="0" applyFont="true" applyBorder="true" applyAlignment="true" applyProtection="false">
      <alignment horizontal="center" vertical="bottom" textRotation="0" wrapText="true" indent="0" shrinkToFit="false"/>
      <protection locked="true" hidden="false"/>
    </xf>
    <xf numFmtId="164" fontId="6" fillId="0" borderId="6" xfId="0" applyFont="true" applyBorder="true" applyAlignment="true" applyProtection="false">
      <alignment horizontal="center" vertical="bottom" textRotation="0" wrapText="true" indent="0" shrinkToFit="false"/>
      <protection locked="true" hidden="false"/>
    </xf>
    <xf numFmtId="166" fontId="6" fillId="0" borderId="5" xfId="0" applyFont="true" applyBorder="true" applyAlignment="true" applyProtection="false">
      <alignment horizontal="center" vertical="bottom" textRotation="0" wrapText="true" indent="0" shrinkToFit="false"/>
      <protection locked="true" hidden="false"/>
    </xf>
    <xf numFmtId="166" fontId="6" fillId="0" borderId="6" xfId="0" applyFont="true" applyBorder="true" applyAlignment="true" applyProtection="false">
      <alignment horizontal="center" vertical="bottom" textRotation="0" wrapText="true" indent="0" shrinkToFit="false"/>
      <protection locked="true" hidden="false"/>
    </xf>
    <xf numFmtId="166" fontId="6" fillId="0" borderId="7" xfId="0" applyFont="true" applyBorder="true" applyAlignment="true" applyProtection="false">
      <alignment horizontal="center" vertical="bottom" textRotation="0" wrapText="true" indent="0" shrinkToFit="false"/>
      <protection locked="true" hidden="false"/>
    </xf>
    <xf numFmtId="166" fontId="6" fillId="0" borderId="8"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left" vertical="bottom" textRotation="0" wrapText="true" indent="0" shrinkToFit="false"/>
      <protection locked="true" hidden="false"/>
    </xf>
    <xf numFmtId="164" fontId="0" fillId="0" borderId="4" xfId="0" applyFont="false" applyBorder="true" applyAlignment="true" applyProtection="false">
      <alignment horizontal="right" vertical="bottom" textRotation="0" wrapText="true" indent="0" shrinkToFit="false"/>
      <protection locked="true" hidden="false"/>
    </xf>
    <xf numFmtId="164" fontId="0" fillId="0" borderId="0" xfId="0" applyFont="false" applyBorder="false" applyAlignment="true" applyProtection="false">
      <alignment horizontal="right" vertical="bottom" textRotation="0" wrapText="true" indent="0" shrinkToFit="false"/>
      <protection locked="true" hidden="false"/>
    </xf>
    <xf numFmtId="165" fontId="6" fillId="0" borderId="2" xfId="0" applyFont="true" applyBorder="true" applyAlignment="true" applyProtection="false">
      <alignment horizontal="right" vertical="center" textRotation="0" wrapText="true" indent="0" shrinkToFit="false"/>
      <protection locked="true" hidden="false"/>
    </xf>
    <xf numFmtId="166" fontId="4" fillId="0" borderId="0" xfId="0" applyFont="true" applyBorder="false" applyAlignment="true" applyProtection="false">
      <alignment horizontal="center" vertical="bottom" textRotation="0" wrapText="false" indent="0" shrinkToFit="false"/>
      <protection locked="true" hidden="false"/>
    </xf>
    <xf numFmtId="165" fontId="8" fillId="0" borderId="0" xfId="0" applyFont="true" applyBorder="false" applyAlignment="true" applyProtection="false">
      <alignment horizontal="center" vertical="bottom" textRotation="0" wrapText="true" indent="0" shrinkToFit="false"/>
      <protection locked="true" hidden="false"/>
    </xf>
    <xf numFmtId="165" fontId="6" fillId="0" borderId="0" xfId="0" applyFont="true" applyBorder="false" applyAlignment="true" applyProtection="false">
      <alignment horizontal="right" vertical="center" textRotation="0" wrapText="true" indent="0" shrinkToFit="false"/>
      <protection locked="true" hidden="false"/>
    </xf>
    <xf numFmtId="166" fontId="4" fillId="0" borderId="9" xfId="0" applyFont="true" applyBorder="true" applyAlignment="true" applyProtection="false">
      <alignment horizontal="center" vertical="bottom" textRotation="0" wrapText="false" indent="0" shrinkToFit="false"/>
      <protection locked="true" hidden="false"/>
    </xf>
    <xf numFmtId="166" fontId="4" fillId="0" borderId="10" xfId="0" applyFont="true" applyBorder="true" applyAlignment="true" applyProtection="false">
      <alignment horizontal="center" vertical="bottom" textRotation="0" wrapText="false" indent="0" shrinkToFit="false"/>
      <protection locked="true" hidden="false"/>
    </xf>
    <xf numFmtId="169" fontId="4" fillId="0" borderId="9" xfId="0" applyFont="true" applyBorder="true" applyAlignment="true" applyProtection="false">
      <alignment horizontal="center" vertical="bottom" textRotation="0" wrapText="false" indent="0" shrinkToFit="false"/>
      <protection locked="true" hidden="false"/>
    </xf>
    <xf numFmtId="169" fontId="4" fillId="0" borderId="0" xfId="0" applyFont="true" applyBorder="true" applyAlignment="true" applyProtection="false">
      <alignment horizontal="center" vertical="bottom" textRotation="0" wrapText="false" indent="0" shrinkToFit="false"/>
      <protection locked="true" hidden="false"/>
    </xf>
    <xf numFmtId="169" fontId="4" fillId="0" borderId="4"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true" indent="0" shrinkToFit="false"/>
      <protection locked="true" hidden="false"/>
    </xf>
    <xf numFmtId="164" fontId="0" fillId="0" borderId="0" xfId="0" applyFont="false" applyBorder="true" applyAlignment="true" applyProtection="false">
      <alignment horizontal="left" vertical="bottom" textRotation="0" wrapText="true" indent="0" shrinkToFit="false"/>
      <protection locked="true" hidden="false"/>
    </xf>
    <xf numFmtId="166" fontId="4" fillId="0" borderId="0" xfId="0" applyFont="true" applyBorder="false" applyAlignment="true" applyProtection="false">
      <alignment horizontal="center" vertical="bottom" textRotation="0" wrapText="true" indent="0" shrinkToFit="false"/>
      <protection locked="true" hidden="false"/>
    </xf>
    <xf numFmtId="166" fontId="9" fillId="0" borderId="9" xfId="0" applyFont="true" applyBorder="true" applyAlignment="true" applyProtection="false">
      <alignment horizontal="center" vertical="bottom" textRotation="0" wrapText="true" indent="0" shrinkToFit="false"/>
      <protection locked="true" hidden="false"/>
    </xf>
    <xf numFmtId="166" fontId="9" fillId="0" borderId="0" xfId="0" applyFont="true" applyBorder="false" applyAlignment="true" applyProtection="false">
      <alignment horizontal="center" vertical="bottom" textRotation="0" wrapText="true" indent="0" shrinkToFit="false"/>
      <protection locked="true" hidden="false"/>
    </xf>
    <xf numFmtId="166" fontId="9" fillId="0" borderId="10" xfId="0" applyFont="true" applyBorder="true" applyAlignment="true" applyProtection="false">
      <alignment horizontal="center" vertical="bottom" textRotation="0" wrapText="true" indent="0" shrinkToFit="false"/>
      <protection locked="true" hidden="false"/>
    </xf>
    <xf numFmtId="169" fontId="9" fillId="0" borderId="9" xfId="0" applyFont="true" applyBorder="true" applyAlignment="true" applyProtection="false">
      <alignment horizontal="center" vertical="bottom" textRotation="0" wrapText="true" indent="0" shrinkToFit="false"/>
      <protection locked="true" hidden="false"/>
    </xf>
    <xf numFmtId="169" fontId="9" fillId="0" borderId="0" xfId="0" applyFont="true" applyBorder="true" applyAlignment="true" applyProtection="false">
      <alignment horizontal="center" vertical="bottom" textRotation="0" wrapText="true" indent="0" shrinkToFit="false"/>
      <protection locked="true" hidden="false"/>
    </xf>
    <xf numFmtId="169" fontId="9" fillId="0" borderId="4" xfId="0" applyFont="true" applyBorder="true" applyAlignment="true" applyProtection="false">
      <alignment horizontal="center" vertical="bottom" textRotation="0" wrapText="true" indent="0" shrinkToFit="false"/>
      <protection locked="true" hidden="false"/>
    </xf>
    <xf numFmtId="166" fontId="9" fillId="0" borderId="11" xfId="0" applyFont="true" applyBorder="true" applyAlignment="true" applyProtection="false">
      <alignment horizontal="center" vertical="bottom" textRotation="0" wrapText="true" indent="0" shrinkToFit="false"/>
      <protection locked="true" hidden="false"/>
    </xf>
    <xf numFmtId="166" fontId="9" fillId="0" borderId="12" xfId="0" applyFont="true" applyBorder="true" applyAlignment="true" applyProtection="false">
      <alignment horizontal="center" vertical="bottom" textRotation="0" wrapText="true" indent="0" shrinkToFit="false"/>
      <protection locked="true" hidden="false"/>
    </xf>
    <xf numFmtId="166" fontId="9" fillId="0" borderId="13" xfId="0" applyFont="true" applyBorder="true" applyAlignment="true" applyProtection="false">
      <alignment horizontal="center" vertical="bottom" textRotation="0" wrapText="true" indent="0" shrinkToFit="false"/>
      <protection locked="true" hidden="false"/>
    </xf>
    <xf numFmtId="169" fontId="9" fillId="0" borderId="11" xfId="0" applyFont="true" applyBorder="true" applyAlignment="true" applyProtection="false">
      <alignment horizontal="center" vertical="bottom" textRotation="0" wrapText="true" indent="0" shrinkToFit="false"/>
      <protection locked="true" hidden="false"/>
    </xf>
    <xf numFmtId="169" fontId="9" fillId="0" borderId="12" xfId="0" applyFont="true" applyBorder="true" applyAlignment="true" applyProtection="false">
      <alignment horizontal="center" vertical="bottom" textRotation="0" wrapText="true" indent="0" shrinkToFit="false"/>
      <protection locked="true" hidden="false"/>
    </xf>
    <xf numFmtId="169" fontId="9" fillId="0" borderId="14" xfId="0" applyFont="true" applyBorder="true" applyAlignment="true" applyProtection="false">
      <alignment horizontal="center" vertical="bottom" textRotation="0" wrapText="true" indent="0" shrinkToFit="false"/>
      <protection locked="true" hidden="false"/>
    </xf>
    <xf numFmtId="164" fontId="0" fillId="0" borderId="15" xfId="0" applyFont="false" applyBorder="true" applyAlignment="true" applyProtection="false">
      <alignment horizontal="center" vertical="bottom" textRotation="0" wrapText="false" indent="0" shrinkToFit="false"/>
      <protection locked="true" hidden="false"/>
    </xf>
    <xf numFmtId="164" fontId="6" fillId="0" borderId="16" xfId="0" applyFont="true" applyBorder="true" applyAlignment="true" applyProtection="false">
      <alignment horizontal="center" vertical="center" textRotation="0" wrapText="false" indent="0" shrinkToFit="false"/>
      <protection locked="true" hidden="false"/>
    </xf>
    <xf numFmtId="164" fontId="0" fillId="0" borderId="16" xfId="0" applyFont="false" applyBorder="true" applyAlignment="true" applyProtection="false">
      <alignment horizontal="general" vertical="bottom" textRotation="0" wrapText="true" indent="0" shrinkToFit="false"/>
      <protection locked="true" hidden="false"/>
    </xf>
    <xf numFmtId="164" fontId="0" fillId="0" borderId="16" xfId="0" applyFont="false" applyBorder="true" applyAlignment="true" applyProtection="false">
      <alignment horizontal="general" vertical="bottom" textRotation="0" wrapText="tru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0" fillId="0" borderId="17" xfId="0" applyFont="false" applyBorder="true" applyAlignment="true" applyProtection="false">
      <alignment horizontal="right" vertical="bottom" textRotation="0" wrapText="true" indent="0" shrinkToFit="false"/>
      <protection locked="true" hidden="false"/>
    </xf>
    <xf numFmtId="165" fontId="6" fillId="0" borderId="15" xfId="0" applyFont="true" applyBorder="true" applyAlignment="true" applyProtection="false">
      <alignment horizontal="right" vertical="center" textRotation="0" wrapText="true" indent="0" shrinkToFit="false"/>
      <protection locked="true" hidden="false"/>
    </xf>
    <xf numFmtId="165" fontId="4" fillId="0" borderId="16" xfId="0" applyFont="true" applyBorder="true" applyAlignment="true" applyProtection="false">
      <alignment horizontal="center" vertical="bottom" textRotation="0" wrapText="true" indent="0" shrinkToFit="false"/>
      <protection locked="true" hidden="false"/>
    </xf>
    <xf numFmtId="165" fontId="6" fillId="0" borderId="16" xfId="0" applyFont="true" applyBorder="true" applyAlignment="true" applyProtection="false">
      <alignment horizontal="right" vertical="center" textRotation="0" wrapText="true" indent="0" shrinkToFit="false"/>
      <protection locked="true" hidden="false"/>
    </xf>
    <xf numFmtId="168" fontId="8" fillId="0" borderId="18" xfId="0" applyFont="true" applyBorder="true" applyAlignment="true" applyProtection="false">
      <alignment horizontal="center" vertical="bottom" textRotation="0" wrapText="false" indent="0" shrinkToFit="false"/>
      <protection locked="true" hidden="false"/>
    </xf>
    <xf numFmtId="168" fontId="8" fillId="0" borderId="19" xfId="0" applyFont="true" applyBorder="true" applyAlignment="true" applyProtection="false">
      <alignment horizontal="center" vertical="bottom" textRotation="0" wrapText="false" indent="0" shrinkToFit="false"/>
      <protection locked="true" hidden="false"/>
    </xf>
    <xf numFmtId="166" fontId="8" fillId="0" borderId="16" xfId="0" applyFont="true" applyBorder="true" applyAlignment="true" applyProtection="false">
      <alignment horizontal="center" vertical="bottom" textRotation="0" wrapText="true" indent="0" shrinkToFit="false"/>
      <protection locked="true" hidden="false"/>
    </xf>
    <xf numFmtId="167" fontId="0" fillId="0" borderId="16" xfId="0" applyFont="false" applyBorder="true" applyAlignment="true" applyProtection="false">
      <alignment horizontal="center" vertical="bottom" textRotation="0" wrapText="false" indent="0" shrinkToFit="false"/>
      <protection locked="true" hidden="false"/>
    </xf>
    <xf numFmtId="164" fontId="0" fillId="0" borderId="16" xfId="0" applyFont="false" applyBorder="true" applyAlignment="true" applyProtection="false">
      <alignment horizontal="center" vertical="bottom" textRotation="0" wrapText="false" indent="0" shrinkToFit="false"/>
      <protection locked="true" hidden="false"/>
    </xf>
    <xf numFmtId="164" fontId="0" fillId="0" borderId="17" xfId="0" applyFont="false" applyBorder="tru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8" fontId="6" fillId="0" borderId="0" xfId="0" applyFont="true" applyBorder="false" applyAlignment="true" applyProtection="false">
      <alignment horizontal="center" vertical="center" textRotation="0" wrapText="true" indent="0" shrinkToFit="false"/>
      <protection locked="true" hidden="false"/>
    </xf>
    <xf numFmtId="168" fontId="8" fillId="0"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center" vertical="bottom" textRotation="0" wrapText="true" indent="0" shrinkToFit="false"/>
      <protection locked="true" hidden="false"/>
    </xf>
    <xf numFmtId="166" fontId="6" fillId="0" borderId="0" xfId="0" applyFont="true" applyBorder="false" applyAlignment="true" applyProtection="false">
      <alignment horizontal="center" vertical="center" textRotation="0" wrapText="true" indent="0" shrinkToFit="false"/>
      <protection locked="true" hidden="false"/>
    </xf>
    <xf numFmtId="166" fontId="6"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8" fontId="5" fillId="0" borderId="2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6" fillId="0" borderId="3" xfId="0" applyFont="true" applyBorder="true" applyAlignment="true" applyProtection="false">
      <alignment horizontal="general" vertical="bottom" textRotation="0" wrapText="true" indent="0" shrinkToFit="false"/>
      <protection locked="true" hidden="false"/>
    </xf>
    <xf numFmtId="168" fontId="10" fillId="0" borderId="3" xfId="0" applyFont="true" applyBorder="true" applyAlignment="true" applyProtection="false">
      <alignment horizontal="center" vertical="center" textRotation="0" wrapText="true" indent="0" shrinkToFit="false"/>
      <protection locked="true" hidden="false"/>
    </xf>
    <xf numFmtId="166" fontId="10" fillId="0" borderId="3" xfId="0" applyFont="true" applyBorder="true" applyAlignment="true" applyProtection="false">
      <alignment horizontal="center" vertical="center" textRotation="0" wrapText="true" indent="0" shrinkToFit="false"/>
      <protection locked="true" hidden="false"/>
    </xf>
    <xf numFmtId="168" fontId="10" fillId="0" borderId="0" xfId="0" applyFont="true" applyBorder="fals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bottom" textRotation="0" wrapText="false" indent="0" shrinkToFit="false"/>
      <protection locked="true" hidden="false"/>
    </xf>
    <xf numFmtId="168" fontId="6" fillId="0" borderId="3" xfId="0" applyFont="true" applyBorder="true" applyAlignment="true" applyProtection="false">
      <alignment horizontal="center" vertical="bottom" textRotation="0" wrapText="true" indent="0" shrinkToFit="false"/>
      <protection locked="true" hidden="false"/>
    </xf>
    <xf numFmtId="168" fontId="8" fillId="0" borderId="3" xfId="0" applyFont="true" applyBorder="true" applyAlignment="true" applyProtection="false">
      <alignment horizontal="center" vertical="bottom" textRotation="0" wrapText="true" indent="0" shrinkToFit="false"/>
      <protection locked="true" hidden="false"/>
    </xf>
    <xf numFmtId="164" fontId="4" fillId="0" borderId="3" xfId="0" applyFont="true" applyBorder="true" applyAlignment="true" applyProtection="false">
      <alignment horizontal="center" vertical="bottom" textRotation="0" wrapText="true" indent="0" shrinkToFit="false"/>
      <protection locked="true" hidden="false"/>
    </xf>
    <xf numFmtId="164" fontId="8" fillId="0" borderId="3" xfId="0" applyFont="true" applyBorder="true" applyAlignment="true" applyProtection="false">
      <alignment horizontal="center" vertical="bottom" textRotation="0" wrapText="true" indent="0" shrinkToFit="false"/>
      <protection locked="true" hidden="false"/>
    </xf>
    <xf numFmtId="164" fontId="6" fillId="0" borderId="3" xfId="0" applyFont="true" applyBorder="true" applyAlignment="true" applyProtection="false">
      <alignment horizontal="center" vertical="bottom" textRotation="0" wrapText="true" indent="0" shrinkToFit="false"/>
      <protection locked="true" hidden="false"/>
    </xf>
    <xf numFmtId="166" fontId="6" fillId="0" borderId="3" xfId="0" applyFont="true" applyBorder="true" applyAlignment="true" applyProtection="false">
      <alignment horizontal="center" vertical="bottom" textRotation="0" wrapText="true" indent="0" shrinkToFit="false"/>
      <protection locked="true" hidden="false"/>
    </xf>
    <xf numFmtId="164" fontId="11" fillId="2" borderId="3" xfId="0" applyFont="true" applyBorder="true" applyAlignment="true" applyProtection="true">
      <alignment horizontal="center" vertical="bottom" textRotation="0" wrapText="false" indent="0" shrinkToFit="false"/>
      <protection locked="false" hidden="false"/>
    </xf>
    <xf numFmtId="164" fontId="11" fillId="2" borderId="3" xfId="0" applyFont="true" applyBorder="true" applyAlignment="true" applyProtection="true">
      <alignment horizontal="general" vertical="bottom" textRotation="0" wrapText="true" indent="0" shrinkToFit="false"/>
      <protection locked="false" hidden="false"/>
    </xf>
    <xf numFmtId="164" fontId="0" fillId="2" borderId="3" xfId="0" applyFont="true" applyBorder="true" applyAlignment="true" applyProtection="true">
      <alignment horizontal="center" vertical="bottom" textRotation="0" wrapText="true" indent="0" shrinkToFit="false"/>
      <protection locked="false" hidden="false"/>
    </xf>
    <xf numFmtId="164" fontId="0" fillId="2" borderId="3" xfId="0" applyFont="true" applyBorder="true" applyAlignment="true" applyProtection="true">
      <alignment horizontal="center" vertical="bottom" textRotation="0" wrapText="false" indent="0" shrinkToFit="false"/>
      <protection locked="false" hidden="false"/>
    </xf>
    <xf numFmtId="164" fontId="4" fillId="2" borderId="3" xfId="0" applyFont="true" applyBorder="true" applyAlignment="true" applyProtection="true">
      <alignment horizontal="center" vertical="bottom" textRotation="0" wrapText="true" indent="0" shrinkToFit="false"/>
      <protection locked="false" hidden="false"/>
    </xf>
    <xf numFmtId="165" fontId="8" fillId="0" borderId="3" xfId="0" applyFont="true" applyBorder="true" applyAlignment="true" applyProtection="false">
      <alignment horizontal="center" vertical="bottom" textRotation="0" wrapText="true" indent="0" shrinkToFit="false"/>
      <protection locked="true" hidden="false"/>
    </xf>
    <xf numFmtId="165" fontId="4" fillId="0" borderId="3" xfId="0" applyFont="true" applyBorder="true" applyAlignment="true" applyProtection="false">
      <alignment horizontal="center" vertical="bottom" textRotation="0" wrapText="true" indent="0" shrinkToFit="false"/>
      <protection locked="true" hidden="false"/>
    </xf>
    <xf numFmtId="165" fontId="6" fillId="2" borderId="3" xfId="0" applyFont="true" applyBorder="true" applyAlignment="true" applyProtection="true">
      <alignment horizontal="center" vertical="bottom" textRotation="0" wrapText="true" indent="0" shrinkToFit="false"/>
      <protection locked="false" hidden="false"/>
    </xf>
    <xf numFmtId="165" fontId="6" fillId="0" borderId="3" xfId="0" applyFont="true" applyBorder="true" applyAlignment="true" applyProtection="false">
      <alignment horizontal="center" vertical="bottom" textRotation="0" wrapText="true" indent="0" shrinkToFit="false"/>
      <protection locked="true" hidden="false"/>
    </xf>
    <xf numFmtId="170" fontId="0" fillId="0" borderId="3" xfId="0" applyFont="true" applyBorder="true" applyAlignment="true" applyProtection="false">
      <alignment horizontal="center" vertical="bottom" textRotation="0" wrapText="true" indent="0" shrinkToFit="false"/>
      <protection locked="true" hidden="false"/>
    </xf>
    <xf numFmtId="166" fontId="0" fillId="0" borderId="3" xfId="0" applyFont="true" applyBorder="true" applyAlignment="true" applyProtection="false">
      <alignment horizontal="center" vertical="bottom" textRotation="0" wrapText="true" indent="0" shrinkToFit="false"/>
      <protection locked="true" hidden="false"/>
    </xf>
    <xf numFmtId="169" fontId="0" fillId="0" borderId="3" xfId="0" applyFont="false" applyBorder="true" applyAlignment="true" applyProtection="false">
      <alignment horizontal="center" vertical="bottom" textRotation="0" wrapText="false" indent="0" shrinkToFit="false"/>
      <protection locked="true" hidden="false"/>
    </xf>
    <xf numFmtId="165" fontId="4" fillId="0" borderId="0" xfId="0" applyFont="true" applyBorder="false" applyAlignment="true" applyProtection="false">
      <alignment horizontal="center" vertical="bottom" textRotation="0" wrapText="true" indent="0" shrinkToFit="false"/>
      <protection locked="true" hidden="false"/>
    </xf>
    <xf numFmtId="164" fontId="11" fillId="2" borderId="3" xfId="0" applyFont="true" applyBorder="true" applyAlignment="false" applyProtection="true">
      <alignment horizontal="general" vertical="bottom" textRotation="0" wrapText="false" indent="0" shrinkToFit="false"/>
      <protection locked="false" hidden="false"/>
    </xf>
    <xf numFmtId="164" fontId="0" fillId="2" borderId="3" xfId="0" applyFont="true" applyBorder="true" applyAlignment="true" applyProtection="true">
      <alignment horizontal="general" vertical="bottom" textRotation="0" wrapText="true" indent="0" shrinkToFit="false"/>
      <protection locked="false" hidden="false"/>
    </xf>
    <xf numFmtId="164" fontId="6" fillId="2" borderId="3" xfId="0" applyFont="true" applyBorder="true" applyAlignment="true" applyProtection="true">
      <alignment horizontal="center" vertical="bottom" textRotation="0" wrapText="true" indent="0" shrinkToFit="false"/>
      <protection locked="false" hidden="false"/>
    </xf>
    <xf numFmtId="164" fontId="0" fillId="2" borderId="3" xfId="0" applyFont="false" applyBorder="true" applyAlignment="true" applyProtection="true">
      <alignment horizontal="general" vertical="bottom" textRotation="0" wrapText="true" indent="0" shrinkToFit="false"/>
      <protection locked="false" hidden="false"/>
    </xf>
    <xf numFmtId="164" fontId="0" fillId="2" borderId="3" xfId="0" applyFont="false" applyBorder="true" applyAlignment="false" applyProtection="true">
      <alignment horizontal="general" vertical="bottom" textRotation="0" wrapText="false" indent="0" shrinkToFit="false"/>
      <protection locked="false" hidden="false"/>
    </xf>
    <xf numFmtId="164" fontId="12" fillId="2" borderId="3" xfId="0" applyFont="true" applyBorder="true" applyAlignment="true" applyProtection="true">
      <alignment horizontal="center" vertical="bottom"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00FFFFFF"/>
        </patternFill>
      </fill>
    </dxf>
    <dxf>
      <fill>
        <patternFill patternType="solid">
          <fgColor rgb="FFEEEEEE"/>
        </patternFill>
      </fill>
    </dxf>
    <dxf>
      <fill>
        <patternFill patternType="solid">
          <fgColor rgb="FF168253"/>
        </patternFill>
      </fill>
    </dxf>
    <dxf>
      <fill>
        <patternFill patternType="solid">
          <fgColor rgb="FFC9211E"/>
        </patternFill>
      </fill>
    </dxf>
  </dxfs>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158466"/>
      <rgbColor rgb="FFC0C0C0"/>
      <rgbColor rgb="FF808080"/>
      <rgbColor rgb="FF9999FF"/>
      <rgbColor rgb="FF993366"/>
      <rgbColor rgb="FFFFFFCC"/>
      <rgbColor rgb="FFCCFFFF"/>
      <rgbColor rgb="FF660066"/>
      <rgbColor rgb="FFFF8080"/>
      <rgbColor rgb="FF2A6099"/>
      <rgbColor rgb="FFCCCCFF"/>
      <rgbColor rgb="FF000080"/>
      <rgbColor rgb="FFFF00FF"/>
      <rgbColor rgb="FFFFFF00"/>
      <rgbColor rgb="FF00FFFF"/>
      <rgbColor rgb="FF800080"/>
      <rgbColor rgb="FF800000"/>
      <rgbColor rgb="FF168253"/>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465A4"/>
      <rgbColor rgb="FF969696"/>
      <rgbColor rgb="FF003366"/>
      <rgbColor rgb="FF00A933"/>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048576"/>
  <sheetViews>
    <sheetView showFormulas="false" showGridLines="false" showRowColHeaders="true" showZeros="true" rightToLeft="false" tabSelected="true" showOutlineSymbols="true" defaultGridColor="true" view="normal" topLeftCell="A1" colorId="64" zoomScale="85" zoomScaleNormal="85" zoomScalePageLayoutView="100" workbookViewId="0">
      <selection pane="topLeft" activeCell="C33" activeCellId="0" sqref="C33"/>
    </sheetView>
  </sheetViews>
  <sheetFormatPr defaultColWidth="6.5703125" defaultRowHeight="17.6" zeroHeight="false" outlineLevelRow="0" outlineLevelCol="0"/>
  <cols>
    <col collapsed="false" customWidth="true" hidden="false" outlineLevel="0" max="2" min="1" style="1" width="7.72"/>
    <col collapsed="false" customWidth="true" hidden="false" outlineLevel="0" max="3" min="3" style="2" width="13.81"/>
    <col collapsed="false" customWidth="true" hidden="false" outlineLevel="0" max="4" min="4" style="2" width="14.07"/>
    <col collapsed="false" customWidth="true" hidden="false" outlineLevel="0" max="24" min="5" style="0" width="4.32"/>
    <col collapsed="false" customWidth="true" hidden="false" outlineLevel="0" max="25" min="25" style="0" width="8.33"/>
    <col collapsed="false" customWidth="true" hidden="false" outlineLevel="0" max="26" min="26" style="3" width="9.72"/>
    <col collapsed="false" customWidth="true" hidden="false" outlineLevel="0" max="27" min="27" style="3" width="7.08"/>
    <col collapsed="false" customWidth="true" hidden="false" outlineLevel="0" max="28" min="28" style="4" width="10.73"/>
    <col collapsed="false" customWidth="true" hidden="false" outlineLevel="0" max="29" min="29" style="4" width="15.81"/>
    <col collapsed="false" customWidth="true" hidden="false" outlineLevel="0" max="30" min="30" style="0" width="15.81"/>
    <col collapsed="false" customWidth="true" hidden="false" outlineLevel="0" max="33" min="31" style="5" width="14.28"/>
    <col collapsed="false" customWidth="true" hidden="false" outlineLevel="0" max="34" min="34" style="6" width="14.69"/>
    <col collapsed="false" customWidth="true" hidden="false" outlineLevel="0" max="36" min="35" style="1" width="13.29"/>
    <col collapsed="false" customWidth="true" hidden="false" outlineLevel="0" max="37" min="37" style="1" width="10.6"/>
    <col collapsed="false" customWidth="true" hidden="false" outlineLevel="0" max="38" min="38" style="0" width="37.51"/>
    <col collapsed="false" customWidth="true" hidden="false" outlineLevel="0" max="39" min="39" style="1" width="18.58"/>
    <col collapsed="false" customWidth="true" hidden="false" outlineLevel="0" max="1024" min="1008" style="0" width="11.52"/>
  </cols>
  <sheetData>
    <row r="1" customFormat="false" ht="12.8" hidden="false" customHeight="true" outlineLevel="0" collapsed="false">
      <c r="A1" s="0"/>
      <c r="B1" s="0"/>
      <c r="C1" s="0"/>
      <c r="D1" s="0"/>
      <c r="Z1" s="0"/>
      <c r="AA1" s="0"/>
      <c r="AB1" s="0"/>
      <c r="AC1" s="0"/>
      <c r="AE1" s="0"/>
      <c r="AF1" s="0"/>
      <c r="AG1" s="0"/>
      <c r="AH1" s="0"/>
      <c r="AI1" s="0"/>
      <c r="AJ1" s="0"/>
      <c r="AK1" s="0"/>
      <c r="AM1" s="0"/>
    </row>
    <row r="2" customFormat="false" ht="20.75" hidden="false" customHeight="true" outlineLevel="0" collapsed="false">
      <c r="A2" s="7" t="s">
        <v>0</v>
      </c>
      <c r="B2" s="7"/>
      <c r="C2" s="7"/>
      <c r="D2" s="7"/>
      <c r="E2" s="7"/>
      <c r="F2" s="7"/>
      <c r="G2" s="7"/>
      <c r="H2" s="7"/>
      <c r="I2" s="7"/>
      <c r="J2" s="7"/>
      <c r="K2" s="7"/>
      <c r="L2" s="7"/>
      <c r="M2" s="7"/>
      <c r="N2" s="7"/>
      <c r="O2" s="7"/>
      <c r="P2" s="7"/>
      <c r="Q2" s="7"/>
      <c r="R2" s="7"/>
      <c r="S2" s="7"/>
      <c r="T2" s="7"/>
      <c r="U2" s="7"/>
      <c r="V2" s="7"/>
      <c r="W2" s="7"/>
      <c r="X2" s="8"/>
      <c r="Y2" s="7" t="s">
        <v>1</v>
      </c>
      <c r="Z2" s="7"/>
      <c r="AA2" s="7"/>
      <c r="AB2" s="7"/>
      <c r="AC2" s="7"/>
      <c r="AD2" s="7"/>
      <c r="AE2" s="7"/>
      <c r="AF2" s="7"/>
      <c r="AG2" s="7"/>
      <c r="AH2" s="7"/>
      <c r="AI2" s="7"/>
      <c r="AJ2" s="7"/>
      <c r="AK2" s="7"/>
      <c r="AN2" s="8"/>
      <c r="AO2" s="8"/>
      <c r="AP2" s="8"/>
      <c r="AQ2" s="8"/>
      <c r="AR2" s="8"/>
      <c r="AS2" s="8"/>
      <c r="AT2" s="8"/>
      <c r="AU2" s="8"/>
      <c r="AV2" s="8"/>
      <c r="AW2" s="8"/>
      <c r="AX2" s="8"/>
      <c r="AY2" s="8"/>
      <c r="AZ2" s="8"/>
      <c r="BA2" s="8"/>
      <c r="BB2" s="8"/>
      <c r="BC2" s="8"/>
      <c r="BD2" s="8"/>
      <c r="BE2" s="8"/>
      <c r="BF2" s="8"/>
      <c r="BG2" s="8"/>
      <c r="BH2" s="9"/>
      <c r="BI2" s="9"/>
      <c r="BJ2" s="9"/>
      <c r="BK2" s="9"/>
      <c r="BL2" s="9"/>
      <c r="BM2" s="9"/>
    </row>
    <row r="3" customFormat="false" ht="38.65" hidden="false" customHeight="true" outlineLevel="0" collapsed="false">
      <c r="A3" s="10" t="s">
        <v>2</v>
      </c>
      <c r="B3" s="11" t="n">
        <v>5</v>
      </c>
      <c r="C3" s="12" t="s">
        <v>3</v>
      </c>
      <c r="D3" s="12"/>
      <c r="E3" s="12"/>
      <c r="F3" s="12"/>
      <c r="G3" s="12"/>
      <c r="H3" s="12"/>
      <c r="I3" s="12"/>
      <c r="J3" s="12"/>
      <c r="K3" s="12"/>
      <c r="L3" s="12"/>
      <c r="M3" s="8"/>
      <c r="N3" s="8"/>
      <c r="O3" s="8"/>
      <c r="P3" s="8"/>
      <c r="Q3" s="8"/>
      <c r="R3" s="8"/>
      <c r="S3" s="8"/>
      <c r="T3" s="8"/>
      <c r="U3" s="8"/>
      <c r="V3" s="8"/>
      <c r="W3" s="13"/>
      <c r="X3" s="8"/>
      <c r="Y3" s="14"/>
      <c r="Z3" s="15" t="s">
        <v>4</v>
      </c>
      <c r="AA3" s="16"/>
      <c r="AB3" s="8"/>
      <c r="AC3" s="17" t="s">
        <v>5</v>
      </c>
      <c r="AD3" s="18" t="s">
        <v>6</v>
      </c>
      <c r="AE3" s="19" t="s">
        <v>7</v>
      </c>
      <c r="AF3" s="20" t="s">
        <v>8</v>
      </c>
      <c r="AG3" s="21" t="s">
        <v>9</v>
      </c>
      <c r="AH3" s="19" t="s">
        <v>10</v>
      </c>
      <c r="AI3" s="20" t="s">
        <v>11</v>
      </c>
      <c r="AJ3" s="20" t="s">
        <v>12</v>
      </c>
      <c r="AK3" s="22" t="s">
        <v>13</v>
      </c>
      <c r="AN3" s="8"/>
      <c r="AO3" s="8"/>
      <c r="AP3" s="8"/>
      <c r="AQ3" s="8"/>
      <c r="AR3" s="8"/>
      <c r="AS3" s="8"/>
      <c r="AT3" s="8"/>
      <c r="AU3" s="8"/>
      <c r="AV3" s="8"/>
      <c r="AW3" s="8"/>
      <c r="AX3" s="8"/>
      <c r="AY3" s="8"/>
      <c r="AZ3" s="8"/>
      <c r="BA3" s="8"/>
      <c r="BB3" s="8"/>
      <c r="BC3" s="8"/>
      <c r="BD3" s="8"/>
      <c r="BE3" s="8"/>
      <c r="BF3" s="8"/>
      <c r="BG3" s="8"/>
      <c r="BH3" s="9"/>
      <c r="BI3" s="9"/>
      <c r="BJ3" s="9"/>
      <c r="BK3" s="9"/>
      <c r="BL3" s="9"/>
      <c r="BM3" s="9"/>
    </row>
    <row r="4" customFormat="false" ht="17.6" hidden="false" customHeight="true" outlineLevel="0" collapsed="false">
      <c r="A4" s="10" t="s">
        <v>14</v>
      </c>
      <c r="B4" s="11" t="n">
        <v>-1.5</v>
      </c>
      <c r="C4" s="23" t="s">
        <v>15</v>
      </c>
      <c r="D4" s="23"/>
      <c r="E4" s="23"/>
      <c r="F4" s="23"/>
      <c r="G4" s="23"/>
      <c r="H4" s="24"/>
      <c r="I4" s="24"/>
      <c r="J4" s="24"/>
      <c r="K4" s="24"/>
      <c r="L4" s="24"/>
      <c r="M4" s="9"/>
      <c r="N4" s="9"/>
      <c r="O4" s="9"/>
      <c r="P4" s="9"/>
      <c r="Q4" s="9"/>
      <c r="R4" s="9"/>
      <c r="S4" s="9"/>
      <c r="T4" s="9"/>
      <c r="U4" s="9"/>
      <c r="W4" s="25"/>
      <c r="X4" s="26"/>
      <c r="Y4" s="27" t="s">
        <v>16</v>
      </c>
      <c r="Z4" s="28" t="n">
        <f aca="false">AVERAGE(Z14:Z220)</f>
        <v>7.11272806008829</v>
      </c>
      <c r="AA4" s="29"/>
      <c r="AB4" s="30" t="s">
        <v>16</v>
      </c>
      <c r="AC4" s="31" t="n">
        <f aca="false">AVERAGE(AC14:AC220)</f>
        <v>10.6521739130435</v>
      </c>
      <c r="AD4" s="28" t="n">
        <f aca="false">AVERAGE(AD14:AD220)</f>
        <v>8.11111111111111</v>
      </c>
      <c r="AE4" s="31" t="n">
        <f aca="false">AVERAGE(AE14:AE220)</f>
        <v>0.968387114763926</v>
      </c>
      <c r="AF4" s="28" t="n">
        <f aca="false">AVERAGE(AF14:AF220)</f>
        <v>0.0467723759442026</v>
      </c>
      <c r="AG4" s="32" t="n">
        <f aca="false">AVERAGE(AG14:AG220)</f>
        <v>1.07551887993917</v>
      </c>
      <c r="AH4" s="33" t="n">
        <f aca="false">AVERAGE(AH14:AH220)</f>
        <v>0.505103538012462</v>
      </c>
      <c r="AI4" s="34" t="n">
        <f aca="false">AVERAGE(AI14:AI220)</f>
        <v>0.0209600271249437</v>
      </c>
      <c r="AJ4" s="34" t="n">
        <f aca="false">AVERAGE(AJ14:AJ220)</f>
        <v>0.473936434862594</v>
      </c>
      <c r="AK4" s="35" t="n">
        <f aca="false">SUM(AH4:AJ4)</f>
        <v>1</v>
      </c>
    </row>
    <row r="5" customFormat="false" ht="17.6" hidden="false" customHeight="true" outlineLevel="0" collapsed="false">
      <c r="A5" s="10" t="s">
        <v>17</v>
      </c>
      <c r="B5" s="11" t="n">
        <v>-0.1</v>
      </c>
      <c r="C5" s="23" t="s">
        <v>18</v>
      </c>
      <c r="D5" s="36"/>
      <c r="E5" s="37"/>
      <c r="F5" s="38"/>
      <c r="G5" s="24"/>
      <c r="H5" s="24"/>
      <c r="I5" s="24"/>
      <c r="J5" s="24"/>
      <c r="K5" s="24"/>
      <c r="L5" s="24"/>
      <c r="M5" s="9"/>
      <c r="N5" s="9"/>
      <c r="O5" s="9"/>
      <c r="P5" s="9"/>
      <c r="Q5" s="9"/>
      <c r="R5" s="9"/>
      <c r="S5" s="9"/>
      <c r="T5" s="9"/>
      <c r="U5" s="9"/>
      <c r="W5" s="25"/>
      <c r="X5" s="26"/>
      <c r="Y5" s="27" t="s">
        <v>19</v>
      </c>
      <c r="Z5" s="39" t="n">
        <f aca="false">STDEV(Z14:Z220)</f>
        <v>1.23825625123496</v>
      </c>
      <c r="AA5" s="39"/>
      <c r="AB5" s="30" t="s">
        <v>19</v>
      </c>
      <c r="AC5" s="40" t="n">
        <f aca="false">STDEV(AC14:AC220)</f>
        <v>2.94855281413828</v>
      </c>
      <c r="AD5" s="41" t="n">
        <f aca="false">STDEV(AD14:AD220)</f>
        <v>3.16261877204685</v>
      </c>
      <c r="AE5" s="40" t="n">
        <f aca="false">STDEV(AE14:AE220)</f>
        <v>0.334440185802426</v>
      </c>
      <c r="AF5" s="41" t="n">
        <f aca="false">STDEV(AF14:AF220)</f>
        <v>0.222191627525916</v>
      </c>
      <c r="AG5" s="42" t="n">
        <f aca="false">STDEV(AG14:AG220)</f>
        <v>1.05511561557672</v>
      </c>
      <c r="AH5" s="43" t="n">
        <f aca="false">STDEV(AH14:AH220)</f>
        <v>0.712924372526047</v>
      </c>
      <c r="AI5" s="44" t="n">
        <f aca="false">STDEV(AI14:AI220)</f>
        <v>0.295340927186704</v>
      </c>
      <c r="AJ5" s="44" t="n">
        <f aca="false">STDEV(AJ14:AJ220)</f>
        <v>0.555853415889886</v>
      </c>
      <c r="AK5" s="45" t="n">
        <f aca="false">STDEV(AK14:AK220)</f>
        <v>0</v>
      </c>
    </row>
    <row r="6" customFormat="false" ht="17.6" hidden="false" customHeight="true" outlineLevel="0" collapsed="false">
      <c r="A6" s="10" t="s">
        <v>20</v>
      </c>
      <c r="B6" s="11" t="n">
        <v>1</v>
      </c>
      <c r="C6" s="23" t="s">
        <v>21</v>
      </c>
      <c r="D6" s="23"/>
      <c r="E6" s="23"/>
      <c r="F6" s="23"/>
      <c r="G6" s="23"/>
      <c r="H6" s="23"/>
      <c r="I6" s="23"/>
      <c r="J6" s="23"/>
      <c r="K6" s="23"/>
      <c r="L6" s="23"/>
      <c r="M6" s="9"/>
      <c r="N6" s="9"/>
      <c r="O6" s="9"/>
      <c r="P6" s="9"/>
      <c r="Q6" s="9"/>
      <c r="R6" s="9"/>
      <c r="S6" s="9"/>
      <c r="T6" s="9"/>
      <c r="U6" s="9"/>
      <c r="W6" s="25"/>
      <c r="X6" s="26"/>
      <c r="Y6" s="27" t="s">
        <v>22</v>
      </c>
      <c r="Z6" s="39" t="n">
        <f aca="false">MIN(Z14:Z220)</f>
        <v>3</v>
      </c>
      <c r="AA6" s="39"/>
      <c r="AB6" s="30" t="s">
        <v>22</v>
      </c>
      <c r="AC6" s="40" t="n">
        <f aca="false">MIN(AC14:AC220)</f>
        <v>3</v>
      </c>
      <c r="AD6" s="41" t="n">
        <f aca="false">MIN(AD14:AD220)</f>
        <v>1</v>
      </c>
      <c r="AE6" s="40" t="n">
        <f aca="false">MIN(AE14:AE220)</f>
        <v>0.142857142857143</v>
      </c>
      <c r="AF6" s="41" t="n">
        <f aca="false">MIN(AF14:AF220)</f>
        <v>-0.55</v>
      </c>
      <c r="AG6" s="42" t="n">
        <f aca="false">MIN(AG14:AG220)</f>
        <v>-5.5</v>
      </c>
      <c r="AH6" s="43" t="n">
        <f aca="false">MIN(AH14:AH220)</f>
        <v>-5.09090909090907</v>
      </c>
      <c r="AI6" s="44" t="n">
        <f aca="false">MIN(AI14:AI220)</f>
        <v>-1.67163067758749</v>
      </c>
      <c r="AJ6" s="44" t="n">
        <f aca="false">MIN(AJ14:AJ220)</f>
        <v>-2.74246575342465</v>
      </c>
      <c r="AK6" s="45" t="n">
        <f aca="false">MIN(AK14:AK220)</f>
        <v>0.999999999999997</v>
      </c>
    </row>
    <row r="7" customFormat="false" ht="17.6" hidden="false" customHeight="true" outlineLevel="0" collapsed="false">
      <c r="A7" s="10" t="s">
        <v>23</v>
      </c>
      <c r="B7" s="11" t="n">
        <v>2</v>
      </c>
      <c r="C7" s="23" t="s">
        <v>24</v>
      </c>
      <c r="D7" s="36"/>
      <c r="E7" s="37"/>
      <c r="F7" s="38"/>
      <c r="G7" s="24"/>
      <c r="H7" s="24"/>
      <c r="I7" s="24"/>
      <c r="J7" s="24"/>
      <c r="K7" s="24"/>
      <c r="L7" s="24"/>
      <c r="M7" s="9"/>
      <c r="N7" s="9"/>
      <c r="O7" s="9"/>
      <c r="P7" s="9"/>
      <c r="Q7" s="9"/>
      <c r="R7" s="9"/>
      <c r="S7" s="9"/>
      <c r="T7" s="9"/>
      <c r="U7" s="9"/>
      <c r="W7" s="25"/>
      <c r="X7" s="26"/>
      <c r="Y7" s="27" t="s">
        <v>25</v>
      </c>
      <c r="Z7" s="39" t="n">
        <f aca="false">MAX(Z14:Z220)</f>
        <v>10.0042483660131</v>
      </c>
      <c r="AA7" s="39"/>
      <c r="AB7" s="30" t="s">
        <v>25</v>
      </c>
      <c r="AC7" s="40" t="n">
        <f aca="false">MAX(AC14:AC220)</f>
        <v>19</v>
      </c>
      <c r="AD7" s="41" t="n">
        <f aca="false">MAX(AD14:AD220)</f>
        <v>16</v>
      </c>
      <c r="AE7" s="40" t="n">
        <f aca="false">MAX(AE14:AE220)</f>
        <v>1.77777777777778</v>
      </c>
      <c r="AF7" s="41" t="n">
        <f aca="false">MAX(AF14:AF220)</f>
        <v>1.75</v>
      </c>
      <c r="AG7" s="42" t="n">
        <f aca="false">MAX(AG14:AG220)</f>
        <v>3.25</v>
      </c>
      <c r="AH7" s="43" t="n">
        <f aca="false">MAX(AH14:AH220)</f>
        <v>4.83991064780343</v>
      </c>
      <c r="AI7" s="44" t="n">
        <f aca="false">MAX(AI14:AI220)</f>
        <v>2.27272727272727</v>
      </c>
      <c r="AJ7" s="44" t="n">
        <f aca="false">MAX(AJ14:AJ220)</f>
        <v>3.81818181818181</v>
      </c>
      <c r="AK7" s="45" t="n">
        <f aca="false">MAX(AK14:AK220)</f>
        <v>1</v>
      </c>
    </row>
    <row r="8" customFormat="false" ht="17.6" hidden="false" customHeight="true" outlineLevel="0" collapsed="false">
      <c r="A8" s="10" t="s">
        <v>26</v>
      </c>
      <c r="B8" s="11" t="n">
        <v>4</v>
      </c>
      <c r="C8" s="23" t="s">
        <v>27</v>
      </c>
      <c r="D8" s="23"/>
      <c r="E8" s="23"/>
      <c r="F8" s="23"/>
      <c r="G8" s="23"/>
      <c r="H8" s="23"/>
      <c r="I8" s="23"/>
      <c r="J8" s="23"/>
      <c r="K8" s="23"/>
      <c r="L8" s="23"/>
      <c r="M8" s="9"/>
      <c r="N8" s="9"/>
      <c r="O8" s="9"/>
      <c r="P8" s="9"/>
      <c r="Q8" s="9"/>
      <c r="R8" s="9"/>
      <c r="S8" s="9"/>
      <c r="T8" s="9"/>
      <c r="U8" s="9"/>
      <c r="W8" s="25"/>
      <c r="X8" s="26"/>
      <c r="Y8" s="27" t="s">
        <v>28</v>
      </c>
      <c r="Z8" s="39" t="n">
        <f aca="false">MEDIAN(Z14:Z220)</f>
        <v>7.12649572649573</v>
      </c>
      <c r="AA8" s="39"/>
      <c r="AB8" s="30" t="s">
        <v>28</v>
      </c>
      <c r="AC8" s="40" t="n">
        <f aca="false">MEDIAN(AC14:AC220)</f>
        <v>11</v>
      </c>
      <c r="AD8" s="41" t="n">
        <f aca="false">MEDIAN(AD14:AD220)</f>
        <v>8</v>
      </c>
      <c r="AE8" s="46" t="n">
        <f aca="false">MEDIAN(AE14:AE220)</f>
        <v>1</v>
      </c>
      <c r="AF8" s="47" t="n">
        <f aca="false">MEDIAN(AF14:AF220)</f>
        <v>0.0384615384615385</v>
      </c>
      <c r="AG8" s="48" t="n">
        <f aca="false">MEDIAN(AG14:AG220)</f>
        <v>1.125</v>
      </c>
      <c r="AH8" s="49" t="n">
        <f aca="false">MEDIAN(AH14:AH220)</f>
        <v>0.452488687782806</v>
      </c>
      <c r="AI8" s="50" t="n">
        <f aca="false">MEDIAN(AI14:AI220)</f>
        <v>0.0176240208877285</v>
      </c>
      <c r="AJ8" s="50" t="n">
        <f aca="false">MEDIAN(AJ14:AJ220)</f>
        <v>0.525216987879608</v>
      </c>
      <c r="AK8" s="51" t="n">
        <f aca="false">MEDIAN(AK14:AK220)</f>
        <v>1</v>
      </c>
    </row>
    <row r="9" customFormat="false" ht="15.75" hidden="false" customHeight="true" outlineLevel="0" collapsed="false">
      <c r="A9" s="52"/>
      <c r="B9" s="53"/>
      <c r="C9" s="54"/>
      <c r="D9" s="54"/>
      <c r="E9" s="55"/>
      <c r="F9" s="55"/>
      <c r="G9" s="55"/>
      <c r="H9" s="55"/>
      <c r="I9" s="55"/>
      <c r="J9" s="55"/>
      <c r="K9" s="55"/>
      <c r="L9" s="55"/>
      <c r="M9" s="55"/>
      <c r="N9" s="55"/>
      <c r="O9" s="55"/>
      <c r="P9" s="55"/>
      <c r="Q9" s="55"/>
      <c r="R9" s="55"/>
      <c r="S9" s="55"/>
      <c r="T9" s="55"/>
      <c r="U9" s="55"/>
      <c r="V9" s="56"/>
      <c r="W9" s="57"/>
      <c r="X9" s="26"/>
      <c r="Y9" s="58"/>
      <c r="Z9" s="56"/>
      <c r="AA9" s="59"/>
      <c r="AB9" s="60" t="s">
        <v>29</v>
      </c>
      <c r="AC9" s="61" t="n">
        <f aca="false">SUM(AC14:AC220)</f>
        <v>2205</v>
      </c>
      <c r="AD9" s="62" t="n">
        <f aca="false">SUM(AD14:AD220)</f>
        <v>1679</v>
      </c>
      <c r="AE9" s="63"/>
      <c r="AF9" s="63"/>
      <c r="AG9" s="63"/>
      <c r="AH9" s="64"/>
      <c r="AI9" s="65"/>
      <c r="AJ9" s="65"/>
      <c r="AK9" s="66"/>
    </row>
    <row r="10" s="9" customFormat="true" ht="12.8" hidden="false" customHeight="true" outlineLevel="0" collapsed="false">
      <c r="A10" s="67"/>
      <c r="B10" s="67"/>
      <c r="C10" s="68"/>
      <c r="D10" s="68"/>
      <c r="E10" s="69"/>
      <c r="F10" s="8"/>
      <c r="G10" s="8"/>
      <c r="H10" s="8"/>
      <c r="I10" s="8"/>
      <c r="J10" s="8"/>
      <c r="K10" s="8"/>
      <c r="L10" s="8"/>
      <c r="M10" s="8"/>
      <c r="N10" s="8"/>
      <c r="O10" s="8"/>
      <c r="P10" s="8"/>
      <c r="Q10" s="8"/>
      <c r="R10" s="8"/>
      <c r="S10" s="8"/>
      <c r="T10" s="8"/>
      <c r="U10" s="8"/>
      <c r="V10" s="8"/>
      <c r="W10" s="8"/>
      <c r="X10" s="8"/>
      <c r="Y10" s="70"/>
      <c r="Z10" s="15"/>
      <c r="AA10" s="16"/>
      <c r="AB10" s="8"/>
      <c r="AC10" s="8"/>
      <c r="AD10" s="71"/>
      <c r="AE10" s="72"/>
      <c r="AF10" s="73"/>
      <c r="AG10" s="73"/>
      <c r="AH10" s="72"/>
      <c r="AI10" s="73"/>
      <c r="AJ10" s="73"/>
      <c r="AK10" s="74"/>
      <c r="AL10" s="0"/>
      <c r="AM10" s="1"/>
      <c r="AN10" s="69"/>
      <c r="AO10" s="8"/>
      <c r="AP10" s="8"/>
      <c r="AQ10" s="8"/>
      <c r="AR10" s="8"/>
      <c r="AS10" s="8"/>
      <c r="AT10" s="8"/>
      <c r="AU10" s="8"/>
      <c r="AV10" s="8"/>
      <c r="AW10" s="8"/>
      <c r="AX10" s="8"/>
      <c r="AY10" s="8"/>
      <c r="AZ10" s="8"/>
      <c r="BA10" s="8"/>
      <c r="BB10" s="8"/>
      <c r="BC10" s="8"/>
      <c r="BD10" s="8"/>
      <c r="BE10" s="8"/>
      <c r="BF10" s="8"/>
      <c r="BG10" s="8"/>
      <c r="ALT10" s="0"/>
      <c r="ALU10" s="0"/>
      <c r="ALV10" s="0"/>
      <c r="ALW10" s="0"/>
      <c r="ALX10" s="0"/>
      <c r="ALY10" s="0"/>
      <c r="ALZ10" s="0"/>
      <c r="AMA10" s="0"/>
      <c r="AMB10" s="0"/>
      <c r="AMC10" s="0"/>
      <c r="AMD10" s="0"/>
      <c r="AME10" s="0"/>
      <c r="AMF10" s="0"/>
      <c r="AMG10" s="0"/>
      <c r="AMH10" s="0"/>
      <c r="AMI10" s="0"/>
      <c r="AMJ10" s="0"/>
    </row>
    <row r="11" s="9" customFormat="true" ht="31.3" hidden="false" customHeight="true" outlineLevel="0" collapsed="false">
      <c r="A11" s="75" t="s">
        <v>30</v>
      </c>
      <c r="B11" s="75"/>
      <c r="C11" s="75"/>
      <c r="D11" s="75"/>
      <c r="E11" s="75"/>
      <c r="F11" s="75"/>
      <c r="G11" s="75"/>
      <c r="H11" s="75"/>
      <c r="I11" s="75"/>
      <c r="J11" s="75"/>
      <c r="K11" s="75"/>
      <c r="L11" s="75"/>
      <c r="M11" s="75"/>
      <c r="N11" s="75"/>
      <c r="O11" s="75"/>
      <c r="P11" s="75"/>
      <c r="Q11" s="75"/>
      <c r="R11" s="75"/>
      <c r="S11" s="75"/>
      <c r="T11" s="75"/>
      <c r="U11" s="75"/>
      <c r="V11" s="75"/>
      <c r="W11" s="75"/>
      <c r="X11" s="75"/>
      <c r="Y11" s="75" t="s">
        <v>31</v>
      </c>
      <c r="Z11" s="75"/>
      <c r="AA11" s="75"/>
      <c r="AB11" s="75"/>
      <c r="AC11" s="75"/>
      <c r="AD11" s="75"/>
      <c r="AE11" s="75"/>
      <c r="AF11" s="75"/>
      <c r="AG11" s="75"/>
      <c r="AH11" s="75"/>
      <c r="AI11" s="75"/>
      <c r="AJ11" s="75"/>
      <c r="AK11" s="75"/>
      <c r="AL11" s="0"/>
      <c r="AM11" s="75" t="s">
        <v>32</v>
      </c>
      <c r="AN11" s="75"/>
      <c r="AO11" s="75"/>
      <c r="AP11" s="75"/>
      <c r="AQ11" s="75"/>
      <c r="AR11" s="75"/>
      <c r="AS11" s="75"/>
      <c r="AT11" s="75"/>
      <c r="AU11" s="75"/>
      <c r="AV11" s="75"/>
      <c r="AW11" s="75"/>
      <c r="AX11" s="75"/>
      <c r="AY11" s="75"/>
      <c r="AZ11" s="75"/>
      <c r="BA11" s="75"/>
      <c r="BB11" s="75"/>
      <c r="BC11" s="75"/>
      <c r="BD11" s="75"/>
      <c r="BE11" s="75"/>
      <c r="BF11" s="75"/>
      <c r="BG11" s="8"/>
      <c r="ALT11" s="0"/>
      <c r="ALU11" s="0"/>
      <c r="ALV11" s="0"/>
      <c r="ALW11" s="0"/>
      <c r="ALX11" s="0"/>
      <c r="ALY11" s="0"/>
      <c r="ALZ11" s="0"/>
      <c r="AMA11" s="0"/>
      <c r="AMB11" s="0"/>
      <c r="AMC11" s="0"/>
      <c r="AMD11" s="0"/>
      <c r="AME11" s="0"/>
      <c r="AMF11" s="0"/>
      <c r="AMG11" s="0"/>
      <c r="AMH11" s="0"/>
      <c r="AMI11" s="0"/>
      <c r="AMJ11" s="0"/>
    </row>
    <row r="12" s="9" customFormat="true" ht="28.7" hidden="false" customHeight="true" outlineLevel="0" collapsed="false">
      <c r="A12" s="76"/>
      <c r="B12" s="76"/>
      <c r="C12" s="77"/>
      <c r="D12" s="77"/>
      <c r="E12" s="78" t="s">
        <v>33</v>
      </c>
      <c r="F12" s="78"/>
      <c r="G12" s="78"/>
      <c r="H12" s="78"/>
      <c r="I12" s="78"/>
      <c r="J12" s="78"/>
      <c r="K12" s="78"/>
      <c r="L12" s="78"/>
      <c r="M12" s="78"/>
      <c r="N12" s="78"/>
      <c r="O12" s="78"/>
      <c r="P12" s="78"/>
      <c r="Q12" s="78"/>
      <c r="R12" s="78"/>
      <c r="S12" s="78"/>
      <c r="T12" s="78"/>
      <c r="U12" s="78"/>
      <c r="V12" s="78"/>
      <c r="W12" s="78"/>
      <c r="X12" s="78"/>
      <c r="Y12" s="78" t="s">
        <v>34</v>
      </c>
      <c r="Z12" s="78"/>
      <c r="AA12" s="78"/>
      <c r="AB12" s="78" t="s">
        <v>35</v>
      </c>
      <c r="AC12" s="78"/>
      <c r="AD12" s="78"/>
      <c r="AE12" s="79" t="s">
        <v>36</v>
      </c>
      <c r="AF12" s="79"/>
      <c r="AG12" s="79"/>
      <c r="AH12" s="79" t="s">
        <v>37</v>
      </c>
      <c r="AI12" s="79"/>
      <c r="AJ12" s="79"/>
      <c r="AK12" s="79"/>
      <c r="AL12" s="0"/>
      <c r="AM12" s="1"/>
      <c r="AN12" s="80" t="s">
        <v>38</v>
      </c>
      <c r="AO12" s="80"/>
      <c r="AP12" s="80"/>
      <c r="AQ12" s="80"/>
      <c r="AR12" s="80"/>
      <c r="AS12" s="80"/>
      <c r="AT12" s="80"/>
      <c r="AU12" s="80"/>
      <c r="AV12" s="80"/>
      <c r="AW12" s="80"/>
      <c r="AX12" s="80"/>
      <c r="AY12" s="80"/>
      <c r="AZ12" s="80"/>
      <c r="BA12" s="80"/>
      <c r="BB12" s="80"/>
      <c r="BC12" s="80"/>
      <c r="BD12" s="80"/>
      <c r="BE12" s="80"/>
      <c r="BF12" s="80"/>
      <c r="BG12" s="80"/>
      <c r="ALT12" s="0"/>
      <c r="ALU12" s="0"/>
      <c r="ALV12" s="0"/>
      <c r="ALW12" s="0"/>
      <c r="ALX12" s="0"/>
      <c r="ALY12" s="0"/>
      <c r="ALZ12" s="0"/>
      <c r="AMA12" s="0"/>
      <c r="AMB12" s="0"/>
      <c r="AMC12" s="0"/>
      <c r="AMD12" s="0"/>
      <c r="AME12" s="0"/>
      <c r="AMF12" s="0"/>
      <c r="AMG12" s="0"/>
      <c r="AMH12" s="0"/>
      <c r="AMI12" s="0"/>
      <c r="AMJ12" s="0"/>
    </row>
    <row r="13" s="9" customFormat="true" ht="35.05" hidden="false" customHeight="false" outlineLevel="0" collapsed="false">
      <c r="A13" s="81" t="s">
        <v>39</v>
      </c>
      <c r="B13" s="81" t="s">
        <v>40</v>
      </c>
      <c r="C13" s="77" t="s">
        <v>41</v>
      </c>
      <c r="D13" s="77" t="s">
        <v>42</v>
      </c>
      <c r="E13" s="82" t="n">
        <v>1</v>
      </c>
      <c r="F13" s="82" t="n">
        <v>2</v>
      </c>
      <c r="G13" s="82" t="n">
        <v>3</v>
      </c>
      <c r="H13" s="82" t="n">
        <v>4</v>
      </c>
      <c r="I13" s="82" t="n">
        <v>5</v>
      </c>
      <c r="J13" s="82" t="n">
        <v>6</v>
      </c>
      <c r="K13" s="82" t="n">
        <v>7</v>
      </c>
      <c r="L13" s="82" t="n">
        <v>8</v>
      </c>
      <c r="M13" s="82" t="n">
        <v>9</v>
      </c>
      <c r="N13" s="82" t="n">
        <v>10</v>
      </c>
      <c r="O13" s="82" t="n">
        <v>11</v>
      </c>
      <c r="P13" s="82" t="n">
        <v>12</v>
      </c>
      <c r="Q13" s="82" t="n">
        <v>13</v>
      </c>
      <c r="R13" s="82" t="n">
        <v>14</v>
      </c>
      <c r="S13" s="82" t="n">
        <v>15</v>
      </c>
      <c r="T13" s="82" t="n">
        <v>16</v>
      </c>
      <c r="U13" s="82" t="n">
        <v>17</v>
      </c>
      <c r="V13" s="82" t="n">
        <v>18</v>
      </c>
      <c r="W13" s="82" t="n">
        <v>19</v>
      </c>
      <c r="X13" s="82" t="n">
        <v>20</v>
      </c>
      <c r="Y13" s="83" t="s">
        <v>43</v>
      </c>
      <c r="Z13" s="84" t="s">
        <v>44</v>
      </c>
      <c r="AA13" s="85" t="s">
        <v>45</v>
      </c>
      <c r="AB13" s="82" t="s">
        <v>46</v>
      </c>
      <c r="AC13" s="82" t="s">
        <v>5</v>
      </c>
      <c r="AD13" s="86" t="s">
        <v>6</v>
      </c>
      <c r="AE13" s="87" t="s">
        <v>7</v>
      </c>
      <c r="AF13" s="87" t="s">
        <v>8</v>
      </c>
      <c r="AG13" s="87" t="s">
        <v>9</v>
      </c>
      <c r="AH13" s="87" t="s">
        <v>10</v>
      </c>
      <c r="AI13" s="87" t="s">
        <v>11</v>
      </c>
      <c r="AJ13" s="87" t="s">
        <v>12</v>
      </c>
      <c r="AK13" s="87" t="s">
        <v>13</v>
      </c>
      <c r="AL13" s="0"/>
      <c r="AM13" s="8" t="s">
        <v>47</v>
      </c>
      <c r="AN13" s="8" t="n">
        <v>1</v>
      </c>
      <c r="AO13" s="8" t="n">
        <v>2</v>
      </c>
      <c r="AP13" s="8" t="n">
        <v>3</v>
      </c>
      <c r="AQ13" s="8" t="n">
        <v>4</v>
      </c>
      <c r="AR13" s="8" t="n">
        <v>5</v>
      </c>
      <c r="AS13" s="8" t="n">
        <v>6</v>
      </c>
      <c r="AT13" s="8" t="n">
        <v>7</v>
      </c>
      <c r="AU13" s="8" t="n">
        <v>8</v>
      </c>
      <c r="AV13" s="8" t="n">
        <v>9</v>
      </c>
      <c r="AW13" s="8" t="n">
        <v>10</v>
      </c>
      <c r="AX13" s="8" t="n">
        <v>11</v>
      </c>
      <c r="AY13" s="8" t="n">
        <v>12</v>
      </c>
      <c r="AZ13" s="8" t="n">
        <v>13</v>
      </c>
      <c r="BA13" s="8" t="n">
        <v>14</v>
      </c>
      <c r="BB13" s="8" t="n">
        <v>15</v>
      </c>
      <c r="BC13" s="8" t="n">
        <v>16</v>
      </c>
      <c r="BD13" s="8" t="n">
        <v>17</v>
      </c>
      <c r="BE13" s="8" t="n">
        <v>18</v>
      </c>
      <c r="BF13" s="8" t="n">
        <v>19</v>
      </c>
      <c r="BG13" s="8" t="n">
        <v>20</v>
      </c>
      <c r="ALT13" s="0"/>
      <c r="ALU13" s="0"/>
      <c r="ALV13" s="0"/>
      <c r="ALW13" s="0"/>
      <c r="ALX13" s="0"/>
      <c r="ALY13" s="0"/>
      <c r="ALZ13" s="0"/>
      <c r="AMA13" s="0"/>
      <c r="AMB13" s="0"/>
      <c r="AMC13" s="0"/>
      <c r="AMD13" s="0"/>
      <c r="AME13" s="0"/>
      <c r="AMF13" s="0"/>
      <c r="AMG13" s="0"/>
      <c r="AMH13" s="0"/>
      <c r="AMI13" s="0"/>
      <c r="AMJ13" s="0"/>
    </row>
    <row r="14" customFormat="false" ht="17.6" hidden="false" customHeight="true" outlineLevel="0" collapsed="false">
      <c r="A14" s="88"/>
      <c r="B14" s="88"/>
      <c r="C14" s="89"/>
      <c r="D14" s="89"/>
      <c r="E14" s="90" t="s">
        <v>20</v>
      </c>
      <c r="F14" s="90" t="s">
        <v>20</v>
      </c>
      <c r="G14" s="90" t="s">
        <v>14</v>
      </c>
      <c r="H14" s="90" t="s">
        <v>14</v>
      </c>
      <c r="I14" s="90" t="s">
        <v>17</v>
      </c>
      <c r="J14" s="90" t="s">
        <v>23</v>
      </c>
      <c r="K14" s="90" t="s">
        <v>20</v>
      </c>
      <c r="L14" s="91" t="s">
        <v>23</v>
      </c>
      <c r="M14" s="90" t="s">
        <v>14</v>
      </c>
      <c r="N14" s="90" t="s">
        <v>20</v>
      </c>
      <c r="O14" s="90" t="s">
        <v>14</v>
      </c>
      <c r="P14" s="90"/>
      <c r="Q14" s="90"/>
      <c r="R14" s="92"/>
      <c r="S14" s="92"/>
      <c r="T14" s="92"/>
      <c r="U14" s="92"/>
      <c r="V14" s="92"/>
      <c r="W14" s="91"/>
      <c r="X14" s="91"/>
      <c r="Y14" s="93" t="n">
        <f aca="false">Z14*0.9</f>
        <v>5.289</v>
      </c>
      <c r="Z14" s="94" t="n">
        <f aca="false">IF((AM14) &gt; 3, AM14,3)</f>
        <v>5.87666666666667</v>
      </c>
      <c r="AA14" s="93" t="n">
        <f aca="false">Z14*1.1</f>
        <v>6.46433333333333</v>
      </c>
      <c r="AB14" s="95" t="n">
        <v>10</v>
      </c>
      <c r="AC14" s="96" t="n">
        <f aca="false">COUNT(AN14:BG14)</f>
        <v>11</v>
      </c>
      <c r="AD14" s="97" t="n">
        <f aca="false">COUNTIF(AN14:BG14,"&gt;0")</f>
        <v>6</v>
      </c>
      <c r="AE14" s="98" t="n">
        <f aca="false">AD14/AB14</f>
        <v>0.6</v>
      </c>
      <c r="AF14" s="98" t="n">
        <f aca="false">SLOPE(AN14:BG14,AN$13:BG$13)</f>
        <v>-0.04</v>
      </c>
      <c r="AG14" s="98" t="n">
        <f aca="false">IF(AD14&gt;0,SUM(AN14:BG14)/AD14,-2)</f>
        <v>0.316666666666667</v>
      </c>
      <c r="AH14" s="99" t="n">
        <f aca="false">AE14/($AM14-$B$3)</f>
        <v>0.684410646387832</v>
      </c>
      <c r="AI14" s="99" t="n">
        <f aca="false">AF14/($AM14-$B$3)</f>
        <v>-0.0456273764258555</v>
      </c>
      <c r="AJ14" s="99" t="n">
        <f aca="false">AG14/($AM14-$B$3)</f>
        <v>0.361216730038023</v>
      </c>
      <c r="AK14" s="99" t="n">
        <f aca="false">SUM(AH14:AJ14)</f>
        <v>1</v>
      </c>
      <c r="AM14" s="28" t="n">
        <f aca="false">AG14+AF14+AE14+B$3</f>
        <v>5.87666666666667</v>
      </c>
      <c r="AN14" s="100" t="n">
        <f aca="false">IF(ISBLANK(E14),"", VLOOKUP(E14,$A$4:$B$8,2,FALSE()))</f>
        <v>1</v>
      </c>
      <c r="AO14" s="100" t="n">
        <f aca="false">IF(ISBLANK(F14),"", VLOOKUP(F14,$A$4:$B$8,2,FALSE()))</f>
        <v>1</v>
      </c>
      <c r="AP14" s="100" t="n">
        <f aca="false">IF(ISBLANK(G14),"", VLOOKUP(G14,$A$4:$B$8,2,FALSE()))</f>
        <v>-1.5</v>
      </c>
      <c r="AQ14" s="100" t="n">
        <f aca="false">IF(ISBLANK(H14),"", VLOOKUP(H14,$A$4:$B$8,2,FALSE()))</f>
        <v>-1.5</v>
      </c>
      <c r="AR14" s="100" t="n">
        <f aca="false">IF(ISBLANK(I14),"", VLOOKUP(I14,$A$4:$B$8,2,FALSE()))</f>
        <v>-0.1</v>
      </c>
      <c r="AS14" s="100" t="n">
        <f aca="false">IF(ISBLANK(J14),"", VLOOKUP(J14,$A$4:$B$8,2,FALSE()))</f>
        <v>2</v>
      </c>
      <c r="AT14" s="100" t="n">
        <f aca="false">IF(ISBLANK(K14),"", VLOOKUP(K14,$A$4:$B$8,2,FALSE()))</f>
        <v>1</v>
      </c>
      <c r="AU14" s="100" t="n">
        <f aca="false">IF(ISBLANK(L14),"", VLOOKUP(L14,$A$4:$B$8,2,FALSE()))</f>
        <v>2</v>
      </c>
      <c r="AV14" s="100" t="n">
        <f aca="false">IF(ISBLANK(M14),"", VLOOKUP(M14,$A$4:$B$8,2,FALSE()))</f>
        <v>-1.5</v>
      </c>
      <c r="AW14" s="100" t="n">
        <f aca="false">IF(ISBLANK(N14),"", VLOOKUP(N14,$A$4:$B$8,2,FALSE()))</f>
        <v>1</v>
      </c>
      <c r="AX14" s="100" t="n">
        <f aca="false">IF(ISBLANK(O14),"", VLOOKUP(O14,$A$4:$B$8,2,FALSE()))</f>
        <v>-1.5</v>
      </c>
      <c r="AY14" s="100" t="str">
        <f aca="false">IF(ISBLANK(P14),"", VLOOKUP(P14,$A$4:$B$8,2,FALSE()))</f>
        <v/>
      </c>
      <c r="AZ14" s="100" t="str">
        <f aca="false">IF(ISBLANK(Q14),"", VLOOKUP(Q14,$A$4:$B$8,2,FALSE()))</f>
        <v/>
      </c>
      <c r="BA14" s="100" t="str">
        <f aca="false">IF(ISBLANK(R14),"", VLOOKUP(R14,$A$4:$B$8,2,FALSE()))</f>
        <v/>
      </c>
      <c r="BB14" s="100" t="str">
        <f aca="false">IF(ISBLANK(S14),"", VLOOKUP(S14,$A$4:$B$8,2,FALSE()))</f>
        <v/>
      </c>
      <c r="BC14" s="100" t="str">
        <f aca="false">IF(ISBLANK(T14),"", VLOOKUP(T14,$A$4:$B$8,2,FALSE()))</f>
        <v/>
      </c>
      <c r="BD14" s="100" t="str">
        <f aca="false">IF(ISBLANK(U14),"", VLOOKUP(U14,$A$4:$B$8,2,FALSE()))</f>
        <v/>
      </c>
      <c r="BE14" s="100" t="str">
        <f aca="false">IF(ISBLANK(V14),"", VLOOKUP(V14,$A$4:$B$8,2,FALSE()))</f>
        <v/>
      </c>
      <c r="BF14" s="100" t="str">
        <f aca="false">IF(ISBLANK(W14),"", VLOOKUP(W14,$A$4:$B$8,2,FALSE()))</f>
        <v/>
      </c>
      <c r="BG14" s="100" t="str">
        <f aca="false">IF(ISBLANK(X14),"", VLOOKUP(X14,$A$4:$B$8,2,FALSE()))</f>
        <v/>
      </c>
    </row>
    <row r="15" customFormat="false" ht="17.6" hidden="false" customHeight="true" outlineLevel="0" collapsed="false">
      <c r="A15" s="88"/>
      <c r="B15" s="88"/>
      <c r="C15" s="89"/>
      <c r="D15" s="89"/>
      <c r="E15" s="90" t="s">
        <v>20</v>
      </c>
      <c r="F15" s="90" t="s">
        <v>14</v>
      </c>
      <c r="G15" s="90" t="s">
        <v>17</v>
      </c>
      <c r="H15" s="90" t="s">
        <v>14</v>
      </c>
      <c r="I15" s="90" t="s">
        <v>26</v>
      </c>
      <c r="J15" s="90" t="s">
        <v>20</v>
      </c>
      <c r="K15" s="90" t="s">
        <v>20</v>
      </c>
      <c r="L15" s="90" t="s">
        <v>20</v>
      </c>
      <c r="M15" s="90" t="s">
        <v>20</v>
      </c>
      <c r="N15" s="90" t="s">
        <v>26</v>
      </c>
      <c r="O15" s="90" t="s">
        <v>20</v>
      </c>
      <c r="P15" s="90" t="s">
        <v>20</v>
      </c>
      <c r="Q15" s="90" t="s">
        <v>14</v>
      </c>
      <c r="R15" s="90" t="s">
        <v>23</v>
      </c>
      <c r="S15" s="90"/>
      <c r="T15" s="90"/>
      <c r="U15" s="90"/>
      <c r="V15" s="90"/>
      <c r="W15" s="90"/>
      <c r="X15" s="90"/>
      <c r="Y15" s="93" t="n">
        <f aca="false">Z15*0.9</f>
        <v>6.59591208791209</v>
      </c>
      <c r="Z15" s="94" t="n">
        <f aca="false">IF((AM15) &gt; 3, AM15,3)</f>
        <v>7.32879120879121</v>
      </c>
      <c r="AA15" s="93" t="n">
        <f aca="false">Z15*1.1</f>
        <v>8.06167032967033</v>
      </c>
      <c r="AB15" s="95" t="n">
        <v>10</v>
      </c>
      <c r="AC15" s="96" t="n">
        <f aca="false">COUNT(AN15:BG15)</f>
        <v>14</v>
      </c>
      <c r="AD15" s="97" t="n">
        <f aca="false">COUNTIF(AN15:BG15,"&gt;0")</f>
        <v>10</v>
      </c>
      <c r="AE15" s="98" t="n">
        <f aca="false">AD15/AB15</f>
        <v>1</v>
      </c>
      <c r="AF15" s="98" t="n">
        <f aca="false">SLOPE(AN15:BG15,AN$13:BG$13)</f>
        <v>0.0887912087912088</v>
      </c>
      <c r="AG15" s="98" t="n">
        <f aca="false">IF(AD15&gt;0,SUM(AN15:BG15)/AD15,-2)</f>
        <v>1.24</v>
      </c>
      <c r="AH15" s="99" t="n">
        <f aca="false">AE15/($AM15-$B$3)</f>
        <v>0.429407323518309</v>
      </c>
      <c r="AI15" s="99" t="n">
        <f aca="false">AF15/($AM15-$B$3)</f>
        <v>0.0381275953189883</v>
      </c>
      <c r="AJ15" s="99" t="n">
        <f aca="false">AG15/($AM15-$B$3)</f>
        <v>0.532465081162703</v>
      </c>
      <c r="AK15" s="99" t="n">
        <f aca="false">SUM(AH15:AJ15)</f>
        <v>1</v>
      </c>
      <c r="AM15" s="28" t="n">
        <f aca="false">AG15+AF15+AE15+B$3</f>
        <v>7.32879120879121</v>
      </c>
      <c r="AN15" s="100" t="n">
        <f aca="false">IF(ISBLANK(E15),"", VLOOKUP(E15,$A$4:$B$8,2,FALSE()))</f>
        <v>1</v>
      </c>
      <c r="AO15" s="100" t="n">
        <f aca="false">IF(ISBLANK(F15),"", VLOOKUP(F15,$A$4:$B$8,2,FALSE()))</f>
        <v>-1.5</v>
      </c>
      <c r="AP15" s="100" t="n">
        <f aca="false">IF(ISBLANK(G15),"", VLOOKUP(G15,$A$4:$B$8,2,FALSE()))</f>
        <v>-0.1</v>
      </c>
      <c r="AQ15" s="100" t="n">
        <f aca="false">IF(ISBLANK(H15),"", VLOOKUP(H15,$A$4:$B$8,2,FALSE()))</f>
        <v>-1.5</v>
      </c>
      <c r="AR15" s="100" t="n">
        <f aca="false">IF(ISBLANK(I15),"", VLOOKUP(I15,$A$4:$B$8,2,FALSE()))</f>
        <v>4</v>
      </c>
      <c r="AS15" s="100" t="n">
        <f aca="false">IF(ISBLANK(J15),"", VLOOKUP(J15,$A$4:$B$8,2,FALSE()))</f>
        <v>1</v>
      </c>
      <c r="AT15" s="100" t="n">
        <f aca="false">IF(ISBLANK(K15),"", VLOOKUP(K15,$A$4:$B$8,2,FALSE()))</f>
        <v>1</v>
      </c>
      <c r="AU15" s="100" t="n">
        <f aca="false">IF(ISBLANK(L15),"", VLOOKUP(L15,$A$4:$B$8,2,FALSE()))</f>
        <v>1</v>
      </c>
      <c r="AV15" s="100" t="n">
        <f aca="false">IF(ISBLANK(M15),"", VLOOKUP(M15,$A$4:$B$8,2,FALSE()))</f>
        <v>1</v>
      </c>
      <c r="AW15" s="100" t="n">
        <f aca="false">IF(ISBLANK(N15),"", VLOOKUP(N15,$A$4:$B$8,2,FALSE()))</f>
        <v>4</v>
      </c>
      <c r="AX15" s="100" t="n">
        <f aca="false">IF(ISBLANK(O15),"", VLOOKUP(O15,$A$4:$B$8,2,FALSE()))</f>
        <v>1</v>
      </c>
      <c r="AY15" s="100" t="n">
        <f aca="false">IF(ISBLANK(P15),"", VLOOKUP(P15,$A$4:$B$8,2,FALSE()))</f>
        <v>1</v>
      </c>
      <c r="AZ15" s="100" t="n">
        <f aca="false">IF(ISBLANK(Q15),"", VLOOKUP(Q15,$A$4:$B$8,2,FALSE()))</f>
        <v>-1.5</v>
      </c>
      <c r="BA15" s="100" t="n">
        <f aca="false">IF(ISBLANK(R15),"", VLOOKUP(R15,$A$4:$B$8,2,FALSE()))</f>
        <v>2</v>
      </c>
      <c r="BB15" s="100" t="str">
        <f aca="false">IF(ISBLANK(S15),"", VLOOKUP(S15,$A$4:$B$8,2,FALSE()))</f>
        <v/>
      </c>
      <c r="BC15" s="100" t="str">
        <f aca="false">IF(ISBLANK(T15),"", VLOOKUP(T15,$A$4:$B$8,2,FALSE()))</f>
        <v/>
      </c>
      <c r="BD15" s="100" t="str">
        <f aca="false">IF(ISBLANK(U15),"", VLOOKUP(U15,$A$4:$B$8,2,FALSE()))</f>
        <v/>
      </c>
      <c r="BE15" s="100" t="str">
        <f aca="false">IF(ISBLANK(V15),"", VLOOKUP(V15,$A$4:$B$8,2,FALSE()))</f>
        <v/>
      </c>
      <c r="BF15" s="100" t="str">
        <f aca="false">IF(ISBLANK(W15),"", VLOOKUP(W15,$A$4:$B$8,2,FALSE()))</f>
        <v/>
      </c>
      <c r="BG15" s="100" t="str">
        <f aca="false">IF(ISBLANK(X15),"", VLOOKUP(X15,$A$4:$B$8,2,FALSE()))</f>
        <v/>
      </c>
    </row>
    <row r="16" customFormat="false" ht="17.6" hidden="false" customHeight="true" outlineLevel="0" collapsed="false">
      <c r="A16" s="88"/>
      <c r="B16" s="88"/>
      <c r="C16" s="89"/>
      <c r="D16" s="89"/>
      <c r="E16" s="90" t="s">
        <v>23</v>
      </c>
      <c r="F16" s="90" t="s">
        <v>23</v>
      </c>
      <c r="G16" s="90" t="s">
        <v>14</v>
      </c>
      <c r="H16" s="90" t="s">
        <v>20</v>
      </c>
      <c r="I16" s="90" t="s">
        <v>20</v>
      </c>
      <c r="J16" s="90" t="s">
        <v>20</v>
      </c>
      <c r="K16" s="90" t="s">
        <v>14</v>
      </c>
      <c r="L16" s="90" t="s">
        <v>20</v>
      </c>
      <c r="M16" s="90" t="s">
        <v>14</v>
      </c>
      <c r="N16" s="90" t="s">
        <v>23</v>
      </c>
      <c r="O16" s="90" t="s">
        <v>14</v>
      </c>
      <c r="P16" s="90" t="s">
        <v>20</v>
      </c>
      <c r="Q16" s="90" t="s">
        <v>14</v>
      </c>
      <c r="R16" s="90"/>
      <c r="S16" s="90"/>
      <c r="T16" s="90"/>
      <c r="U16" s="90"/>
      <c r="V16" s="90"/>
      <c r="W16" s="90"/>
      <c r="X16" s="90"/>
      <c r="Y16" s="93" t="n">
        <f aca="false">Z16*0.9</f>
        <v>5.47528846153846</v>
      </c>
      <c r="Z16" s="94" t="n">
        <f aca="false">IF((AM16) &gt; 3, AM16,3)</f>
        <v>6.08365384615385</v>
      </c>
      <c r="AA16" s="93" t="n">
        <f aca="false">Z16*1.1</f>
        <v>6.69201923076923</v>
      </c>
      <c r="AB16" s="95" t="n">
        <v>10</v>
      </c>
      <c r="AC16" s="96" t="n">
        <f aca="false">COUNT(AN16:BG16)</f>
        <v>13</v>
      </c>
      <c r="AD16" s="97" t="n">
        <f aca="false">COUNTIF(AN16:BG16,"&gt;0")</f>
        <v>8</v>
      </c>
      <c r="AE16" s="98" t="n">
        <f aca="false">AD16/AB16</f>
        <v>0.8</v>
      </c>
      <c r="AF16" s="98" t="n">
        <f aca="false">SLOPE(AN16:BG16,AN$13:BG$13)</f>
        <v>-0.153846153846154</v>
      </c>
      <c r="AG16" s="98" t="n">
        <f aca="false">IF(AD16&gt;0,SUM(AN16:BG16)/AD16,-2)</f>
        <v>0.4375</v>
      </c>
      <c r="AH16" s="99" t="n">
        <f aca="false">AE16/($AM16-$B$3)</f>
        <v>0.738243123336291</v>
      </c>
      <c r="AI16" s="99" t="n">
        <f aca="false">AF16/($AM16-$B$3)</f>
        <v>-0.141969831410825</v>
      </c>
      <c r="AJ16" s="99" t="n">
        <f aca="false">AG16/($AM16-$B$3)</f>
        <v>0.403726708074534</v>
      </c>
      <c r="AK16" s="99" t="n">
        <f aca="false">SUM(AH16:AJ16)</f>
        <v>1</v>
      </c>
      <c r="AM16" s="28" t="n">
        <f aca="false">AG16+AF16+AE16+B$3</f>
        <v>6.08365384615385</v>
      </c>
      <c r="AN16" s="100" t="n">
        <f aca="false">IF(ISBLANK(E16),"", VLOOKUP(E16,$A$4:$B$8,2,FALSE()))</f>
        <v>2</v>
      </c>
      <c r="AO16" s="100" t="n">
        <f aca="false">IF(ISBLANK(F16),"", VLOOKUP(F16,$A$4:$B$8,2,FALSE()))</f>
        <v>2</v>
      </c>
      <c r="AP16" s="100" t="n">
        <f aca="false">IF(ISBLANK(G16),"", VLOOKUP(G16,$A$4:$B$8,2,FALSE()))</f>
        <v>-1.5</v>
      </c>
      <c r="AQ16" s="100" t="n">
        <f aca="false">IF(ISBLANK(H16),"", VLOOKUP(H16,$A$4:$B$8,2,FALSE()))</f>
        <v>1</v>
      </c>
      <c r="AR16" s="100" t="n">
        <f aca="false">IF(ISBLANK(I16),"", VLOOKUP(I16,$A$4:$B$8,2,FALSE()))</f>
        <v>1</v>
      </c>
      <c r="AS16" s="100" t="n">
        <f aca="false">IF(ISBLANK(J16),"", VLOOKUP(J16,$A$4:$B$8,2,FALSE()))</f>
        <v>1</v>
      </c>
      <c r="AT16" s="100" t="n">
        <f aca="false">IF(ISBLANK(K16),"", VLOOKUP(K16,$A$4:$B$8,2,FALSE()))</f>
        <v>-1.5</v>
      </c>
      <c r="AU16" s="100" t="n">
        <f aca="false">IF(ISBLANK(L16),"", VLOOKUP(L16,$A$4:$B$8,2,FALSE()))</f>
        <v>1</v>
      </c>
      <c r="AV16" s="100" t="n">
        <f aca="false">IF(ISBLANK(M16),"", VLOOKUP(M16,$A$4:$B$8,2,FALSE()))</f>
        <v>-1.5</v>
      </c>
      <c r="AW16" s="100" t="n">
        <f aca="false">IF(ISBLANK(N16),"", VLOOKUP(N16,$A$4:$B$8,2,FALSE()))</f>
        <v>2</v>
      </c>
      <c r="AX16" s="100" t="n">
        <f aca="false">IF(ISBLANK(O16),"", VLOOKUP(O16,$A$4:$B$8,2,FALSE()))</f>
        <v>-1.5</v>
      </c>
      <c r="AY16" s="100" t="n">
        <f aca="false">IF(ISBLANK(P16),"", VLOOKUP(P16,$A$4:$B$8,2,FALSE()))</f>
        <v>1</v>
      </c>
      <c r="AZ16" s="100" t="n">
        <f aca="false">IF(ISBLANK(Q16),"", VLOOKUP(Q16,$A$4:$B$8,2,FALSE()))</f>
        <v>-1.5</v>
      </c>
      <c r="BA16" s="100" t="str">
        <f aca="false">IF(ISBLANK(R16),"", VLOOKUP(R16,$A$4:$B$8,2,FALSE()))</f>
        <v/>
      </c>
      <c r="BB16" s="100" t="str">
        <f aca="false">IF(ISBLANK(S16),"", VLOOKUP(S16,$A$4:$B$8,2,FALSE()))</f>
        <v/>
      </c>
      <c r="BC16" s="100" t="str">
        <f aca="false">IF(ISBLANK(T16),"", VLOOKUP(T16,$A$4:$B$8,2,FALSE()))</f>
        <v/>
      </c>
      <c r="BD16" s="100" t="str">
        <f aca="false">IF(ISBLANK(U16),"", VLOOKUP(U16,$A$4:$B$8,2,FALSE()))</f>
        <v/>
      </c>
      <c r="BE16" s="100" t="str">
        <f aca="false">IF(ISBLANK(V16),"", VLOOKUP(V16,$A$4:$B$8,2,FALSE()))</f>
        <v/>
      </c>
      <c r="BF16" s="100" t="str">
        <f aca="false">IF(ISBLANK(W16),"", VLOOKUP(W16,$A$4:$B$8,2,FALSE()))</f>
        <v/>
      </c>
      <c r="BG16" s="100" t="str">
        <f aca="false">IF(ISBLANK(X16),"", VLOOKUP(X16,$A$4:$B$8,2,FALSE()))</f>
        <v/>
      </c>
    </row>
    <row r="17" customFormat="false" ht="17.6" hidden="false" customHeight="true" outlineLevel="0" collapsed="false">
      <c r="A17" s="88"/>
      <c r="B17" s="88"/>
      <c r="C17" s="89"/>
      <c r="D17" s="89"/>
      <c r="E17" s="90" t="s">
        <v>20</v>
      </c>
      <c r="F17" s="90" t="s">
        <v>26</v>
      </c>
      <c r="G17" s="90" t="s">
        <v>20</v>
      </c>
      <c r="H17" s="90" t="s">
        <v>17</v>
      </c>
      <c r="I17" s="90" t="s">
        <v>14</v>
      </c>
      <c r="J17" s="90" t="s">
        <v>26</v>
      </c>
      <c r="K17" s="90" t="s">
        <v>20</v>
      </c>
      <c r="L17" s="90" t="s">
        <v>14</v>
      </c>
      <c r="M17" s="90" t="s">
        <v>20</v>
      </c>
      <c r="N17" s="90" t="s">
        <v>23</v>
      </c>
      <c r="O17" s="90" t="s">
        <v>20</v>
      </c>
      <c r="P17" s="90" t="s">
        <v>17</v>
      </c>
      <c r="Q17" s="90" t="s">
        <v>20</v>
      </c>
      <c r="R17" s="90" t="s">
        <v>20</v>
      </c>
      <c r="S17" s="90" t="s">
        <v>23</v>
      </c>
      <c r="T17" s="90" t="s">
        <v>20</v>
      </c>
      <c r="U17" s="90"/>
      <c r="V17" s="90"/>
      <c r="W17" s="90"/>
      <c r="X17" s="90"/>
      <c r="Y17" s="93" t="n">
        <f aca="false">Z17*0.9</f>
        <v>6.81908823529412</v>
      </c>
      <c r="Z17" s="94" t="n">
        <f aca="false">IF((AM17) &gt; 3, AM17,3)</f>
        <v>7.57676470588235</v>
      </c>
      <c r="AA17" s="93" t="n">
        <f aca="false">Z17*1.1</f>
        <v>8.33444117647059</v>
      </c>
      <c r="AB17" s="95" t="n">
        <v>10</v>
      </c>
      <c r="AC17" s="96" t="n">
        <f aca="false">COUNT(AN17:BG17)</f>
        <v>16</v>
      </c>
      <c r="AD17" s="97" t="n">
        <f aca="false">COUNTIF(AN17:BG17,"&gt;0")</f>
        <v>12</v>
      </c>
      <c r="AE17" s="98" t="n">
        <f aca="false">AD17/AB17</f>
        <v>1.2</v>
      </c>
      <c r="AF17" s="98" t="n">
        <f aca="false">SLOPE(AN17:BG17,AN$13:BG$13)</f>
        <v>-0.0232352941176471</v>
      </c>
      <c r="AG17" s="98" t="n">
        <f aca="false">IF(AD17&gt;0,SUM(AN17:BG17)/AD17,-2)</f>
        <v>1.4</v>
      </c>
      <c r="AH17" s="99" t="n">
        <f aca="false">AE17/($AM17-$B$3)</f>
        <v>0.465700262527109</v>
      </c>
      <c r="AI17" s="99" t="n">
        <f aca="false">AF17/($AM17-$B$3)</f>
        <v>-0.00901723547540235</v>
      </c>
      <c r="AJ17" s="99" t="n">
        <f aca="false">AG17/($AM17-$B$3)</f>
        <v>0.543316972948294</v>
      </c>
      <c r="AK17" s="99" t="n">
        <f aca="false">SUM(AH17:AJ17)</f>
        <v>1</v>
      </c>
      <c r="AM17" s="28" t="n">
        <f aca="false">AG17+AF17+AE17+B$3</f>
        <v>7.57676470588235</v>
      </c>
      <c r="AN17" s="100" t="n">
        <f aca="false">IF(ISBLANK(E17),"", VLOOKUP(E17,$A$4:$B$8,2,FALSE()))</f>
        <v>1</v>
      </c>
      <c r="AO17" s="100" t="n">
        <f aca="false">IF(ISBLANK(F17),"", VLOOKUP(F17,$A$4:$B$8,2,FALSE()))</f>
        <v>4</v>
      </c>
      <c r="AP17" s="100" t="n">
        <f aca="false">IF(ISBLANK(G17),"", VLOOKUP(G17,$A$4:$B$8,2,FALSE()))</f>
        <v>1</v>
      </c>
      <c r="AQ17" s="100" t="n">
        <f aca="false">IF(ISBLANK(H17),"", VLOOKUP(H17,$A$4:$B$8,2,FALSE()))</f>
        <v>-0.1</v>
      </c>
      <c r="AR17" s="100" t="n">
        <f aca="false">IF(ISBLANK(I17),"", VLOOKUP(I17,$A$4:$B$8,2,FALSE()))</f>
        <v>-1.5</v>
      </c>
      <c r="AS17" s="100" t="n">
        <f aca="false">IF(ISBLANK(J17),"", VLOOKUP(J17,$A$4:$B$8,2,FALSE()))</f>
        <v>4</v>
      </c>
      <c r="AT17" s="100" t="n">
        <f aca="false">IF(ISBLANK(K17),"", VLOOKUP(K17,$A$4:$B$8,2,FALSE()))</f>
        <v>1</v>
      </c>
      <c r="AU17" s="100" t="n">
        <f aca="false">IF(ISBLANK(L17),"", VLOOKUP(L17,$A$4:$B$8,2,FALSE()))</f>
        <v>-1.5</v>
      </c>
      <c r="AV17" s="100" t="n">
        <f aca="false">IF(ISBLANK(M17),"", VLOOKUP(M17,$A$4:$B$8,2,FALSE()))</f>
        <v>1</v>
      </c>
      <c r="AW17" s="100" t="n">
        <f aca="false">IF(ISBLANK(N17),"", VLOOKUP(N17,$A$4:$B$8,2,FALSE()))</f>
        <v>2</v>
      </c>
      <c r="AX17" s="100" t="n">
        <f aca="false">IF(ISBLANK(O17),"", VLOOKUP(O17,$A$4:$B$8,2,FALSE()))</f>
        <v>1</v>
      </c>
      <c r="AY17" s="100" t="n">
        <f aca="false">IF(ISBLANK(P17),"", VLOOKUP(P17,$A$4:$B$8,2,FALSE()))</f>
        <v>-0.1</v>
      </c>
      <c r="AZ17" s="100" t="n">
        <f aca="false">IF(ISBLANK(Q17),"", VLOOKUP(Q17,$A$4:$B$8,2,FALSE()))</f>
        <v>1</v>
      </c>
      <c r="BA17" s="100" t="n">
        <f aca="false">IF(ISBLANK(R17),"", VLOOKUP(R17,$A$4:$B$8,2,FALSE()))</f>
        <v>1</v>
      </c>
      <c r="BB17" s="100" t="n">
        <f aca="false">IF(ISBLANK(S17),"", VLOOKUP(S17,$A$4:$B$8,2,FALSE()))</f>
        <v>2</v>
      </c>
      <c r="BC17" s="100" t="n">
        <f aca="false">IF(ISBLANK(T17),"", VLOOKUP(T17,$A$4:$B$8,2,FALSE()))</f>
        <v>1</v>
      </c>
      <c r="BD17" s="100" t="str">
        <f aca="false">IF(ISBLANK(U17),"", VLOOKUP(U17,$A$4:$B$8,2,FALSE()))</f>
        <v/>
      </c>
      <c r="BE17" s="100" t="str">
        <f aca="false">IF(ISBLANK(V17),"", VLOOKUP(V17,$A$4:$B$8,2,FALSE()))</f>
        <v/>
      </c>
      <c r="BF17" s="100" t="str">
        <f aca="false">IF(ISBLANK(W17),"", VLOOKUP(W17,$A$4:$B$8,2,FALSE()))</f>
        <v/>
      </c>
      <c r="BG17" s="100" t="str">
        <f aca="false">IF(ISBLANK(X17),"", VLOOKUP(X17,$A$4:$B$8,2,FALSE()))</f>
        <v/>
      </c>
    </row>
    <row r="18" customFormat="false" ht="17.6" hidden="false" customHeight="true" outlineLevel="0" collapsed="false">
      <c r="A18" s="88"/>
      <c r="B18" s="88"/>
      <c r="C18" s="89"/>
      <c r="D18" s="89"/>
      <c r="E18" s="90" t="s">
        <v>20</v>
      </c>
      <c r="F18" s="90" t="s">
        <v>20</v>
      </c>
      <c r="G18" s="90" t="s">
        <v>26</v>
      </c>
      <c r="H18" s="90" t="s">
        <v>23</v>
      </c>
      <c r="I18" s="90" t="s">
        <v>23</v>
      </c>
      <c r="J18" s="90" t="s">
        <v>23</v>
      </c>
      <c r="K18" s="90" t="s">
        <v>20</v>
      </c>
      <c r="L18" s="90" t="s">
        <v>20</v>
      </c>
      <c r="M18" s="90" t="s">
        <v>23</v>
      </c>
      <c r="N18" s="90" t="s">
        <v>20</v>
      </c>
      <c r="O18" s="90" t="s">
        <v>23</v>
      </c>
      <c r="P18" s="90" t="s">
        <v>14</v>
      </c>
      <c r="Q18" s="90"/>
      <c r="R18" s="90"/>
      <c r="S18" s="90"/>
      <c r="T18" s="90"/>
      <c r="U18" s="90"/>
      <c r="V18" s="90"/>
      <c r="W18" s="90"/>
      <c r="X18" s="90"/>
      <c r="Y18" s="93" t="n">
        <f aca="false">Z18*0.9</f>
        <v>6.78493006993007</v>
      </c>
      <c r="Z18" s="94" t="n">
        <f aca="false">IF((AM18) &gt; 3, AM18,3)</f>
        <v>7.53881118881119</v>
      </c>
      <c r="AA18" s="93" t="n">
        <f aca="false">Z18*1.1</f>
        <v>8.29269230769231</v>
      </c>
      <c r="AB18" s="95" t="n">
        <v>10</v>
      </c>
      <c r="AC18" s="96" t="n">
        <f aca="false">COUNT(AN18:BG18)</f>
        <v>12</v>
      </c>
      <c r="AD18" s="97" t="n">
        <f aca="false">COUNTIF(AN18:BG18,"&gt;0")</f>
        <v>11</v>
      </c>
      <c r="AE18" s="98" t="n">
        <f aca="false">AD18/AB18</f>
        <v>1.1</v>
      </c>
      <c r="AF18" s="98" t="n">
        <f aca="false">SLOPE(AN18:BG18,AN$13:BG$13)</f>
        <v>-0.152097902097902</v>
      </c>
      <c r="AG18" s="98" t="n">
        <f aca="false">IF(AD18&gt;0,SUM(AN18:BG18)/AD18,-2)</f>
        <v>1.59090909090909</v>
      </c>
      <c r="AH18" s="99" t="n">
        <f aca="false">AE18/($AM18-$B$3)</f>
        <v>0.433273653766699</v>
      </c>
      <c r="AI18" s="99" t="n">
        <f aca="false">AF18/($AM18-$B$3)</f>
        <v>-0.0599091034292797</v>
      </c>
      <c r="AJ18" s="99" t="n">
        <f aca="false">AG18/($AM18-$B$3)</f>
        <v>0.626635449662581</v>
      </c>
      <c r="AK18" s="99" t="n">
        <f aca="false">SUM(AH18:AJ18)</f>
        <v>1</v>
      </c>
      <c r="AM18" s="28" t="n">
        <f aca="false">AG18+AF18+AE18+B$3</f>
        <v>7.53881118881119</v>
      </c>
      <c r="AN18" s="100" t="n">
        <f aca="false">IF(ISBLANK(E18),"", VLOOKUP(E18,$A$4:$B$8,2,FALSE()))</f>
        <v>1</v>
      </c>
      <c r="AO18" s="100" t="n">
        <f aca="false">IF(ISBLANK(F18),"", VLOOKUP(F18,$A$4:$B$8,2,FALSE()))</f>
        <v>1</v>
      </c>
      <c r="AP18" s="100" t="n">
        <f aca="false">IF(ISBLANK(G18),"", VLOOKUP(G18,$A$4:$B$8,2,FALSE()))</f>
        <v>4</v>
      </c>
      <c r="AQ18" s="100" t="n">
        <f aca="false">IF(ISBLANK(H18),"", VLOOKUP(H18,$A$4:$B$8,2,FALSE()))</f>
        <v>2</v>
      </c>
      <c r="AR18" s="100" t="n">
        <f aca="false">IF(ISBLANK(I18),"", VLOOKUP(I18,$A$4:$B$8,2,FALSE()))</f>
        <v>2</v>
      </c>
      <c r="AS18" s="100" t="n">
        <f aca="false">IF(ISBLANK(J18),"", VLOOKUP(J18,$A$4:$B$8,2,FALSE()))</f>
        <v>2</v>
      </c>
      <c r="AT18" s="100" t="n">
        <f aca="false">IF(ISBLANK(K18),"", VLOOKUP(K18,$A$4:$B$8,2,FALSE()))</f>
        <v>1</v>
      </c>
      <c r="AU18" s="100" t="n">
        <f aca="false">IF(ISBLANK(L18),"", VLOOKUP(L18,$A$4:$B$8,2,FALSE()))</f>
        <v>1</v>
      </c>
      <c r="AV18" s="100" t="n">
        <f aca="false">IF(ISBLANK(M18),"", VLOOKUP(M18,$A$4:$B$8,2,FALSE()))</f>
        <v>2</v>
      </c>
      <c r="AW18" s="100" t="n">
        <f aca="false">IF(ISBLANK(N18),"", VLOOKUP(N18,$A$4:$B$8,2,FALSE()))</f>
        <v>1</v>
      </c>
      <c r="AX18" s="100" t="n">
        <f aca="false">IF(ISBLANK(O18),"", VLOOKUP(O18,$A$4:$B$8,2,FALSE()))</f>
        <v>2</v>
      </c>
      <c r="AY18" s="100" t="n">
        <f aca="false">IF(ISBLANK(P18),"", VLOOKUP(P18,$A$4:$B$8,2,FALSE()))</f>
        <v>-1.5</v>
      </c>
      <c r="AZ18" s="100" t="str">
        <f aca="false">IF(ISBLANK(Q18),"", VLOOKUP(Q18,$A$4:$B$8,2,FALSE()))</f>
        <v/>
      </c>
      <c r="BA18" s="100" t="str">
        <f aca="false">IF(ISBLANK(R18),"", VLOOKUP(R18,$A$4:$B$8,2,FALSE()))</f>
        <v/>
      </c>
      <c r="BB18" s="100" t="str">
        <f aca="false">IF(ISBLANK(S18),"", VLOOKUP(S18,$A$4:$B$8,2,FALSE()))</f>
        <v/>
      </c>
      <c r="BC18" s="100" t="str">
        <f aca="false">IF(ISBLANK(T18),"", VLOOKUP(T18,$A$4:$B$8,2,FALSE()))</f>
        <v/>
      </c>
      <c r="BD18" s="100" t="str">
        <f aca="false">IF(ISBLANK(U18),"", VLOOKUP(U18,$A$4:$B$8,2,FALSE()))</f>
        <v/>
      </c>
      <c r="BE18" s="100" t="str">
        <f aca="false">IF(ISBLANK(V18),"", VLOOKUP(V18,$A$4:$B$8,2,FALSE()))</f>
        <v/>
      </c>
      <c r="BF18" s="100" t="str">
        <f aca="false">IF(ISBLANK(W18),"", VLOOKUP(W18,$A$4:$B$8,2,FALSE()))</f>
        <v/>
      </c>
      <c r="BG18" s="100" t="str">
        <f aca="false">IF(ISBLANK(X18),"", VLOOKUP(X18,$A$4:$B$8,2,FALSE()))</f>
        <v/>
      </c>
    </row>
    <row r="19" customFormat="false" ht="17.6" hidden="false" customHeight="true" outlineLevel="0" collapsed="false">
      <c r="A19" s="88"/>
      <c r="B19" s="88"/>
      <c r="C19" s="89"/>
      <c r="D19" s="89"/>
      <c r="E19" s="90" t="s">
        <v>20</v>
      </c>
      <c r="F19" s="90" t="s">
        <v>20</v>
      </c>
      <c r="G19" s="90" t="s">
        <v>23</v>
      </c>
      <c r="H19" s="90" t="s">
        <v>26</v>
      </c>
      <c r="I19" s="90" t="s">
        <v>20</v>
      </c>
      <c r="J19" s="90" t="s">
        <v>14</v>
      </c>
      <c r="K19" s="90" t="s">
        <v>26</v>
      </c>
      <c r="L19" s="90" t="s">
        <v>26</v>
      </c>
      <c r="M19" s="90" t="s">
        <v>20</v>
      </c>
      <c r="N19" s="90" t="s">
        <v>23</v>
      </c>
      <c r="O19" s="90" t="s">
        <v>23</v>
      </c>
      <c r="P19" s="90" t="s">
        <v>26</v>
      </c>
      <c r="Q19" s="90"/>
      <c r="R19" s="90"/>
      <c r="S19" s="90"/>
      <c r="T19" s="90"/>
      <c r="U19" s="90"/>
      <c r="V19" s="90"/>
      <c r="W19" s="90"/>
      <c r="X19" s="90"/>
      <c r="Y19" s="93" t="n">
        <f aca="false">Z19*0.9</f>
        <v>7.62513986013986</v>
      </c>
      <c r="Z19" s="94" t="n">
        <f aca="false">IF((AM19) &gt; 3, AM19,3)</f>
        <v>8.47237762237762</v>
      </c>
      <c r="AA19" s="93" t="n">
        <f aca="false">Z19*1.1</f>
        <v>9.31961538461538</v>
      </c>
      <c r="AB19" s="95" t="n">
        <v>10</v>
      </c>
      <c r="AC19" s="96" t="n">
        <f aca="false">COUNT(AN19:BG19)</f>
        <v>12</v>
      </c>
      <c r="AD19" s="97" t="n">
        <f aca="false">COUNTIF(AN19:BG19,"&gt;0")</f>
        <v>11</v>
      </c>
      <c r="AE19" s="98" t="n">
        <f aca="false">AD19/AB19</f>
        <v>1.1</v>
      </c>
      <c r="AF19" s="98" t="n">
        <f aca="false">SLOPE(AN19:BG19,AN$13:BG$13)</f>
        <v>0.145104895104895</v>
      </c>
      <c r="AG19" s="98" t="n">
        <f aca="false">IF(AD19&gt;0,SUM(AN19:BG19)/AD19,-2)</f>
        <v>2.22727272727273</v>
      </c>
      <c r="AH19" s="99" t="n">
        <f aca="false">AE19/($AM19-$B$3)</f>
        <v>0.316785822172994</v>
      </c>
      <c r="AI19" s="99" t="n">
        <f aca="false">AF19/($AM19-$B$3)</f>
        <v>0.0417883395428457</v>
      </c>
      <c r="AJ19" s="99" t="n">
        <f aca="false">AG19/($AM19-$B$3)</f>
        <v>0.641425838284161</v>
      </c>
      <c r="AK19" s="99" t="n">
        <f aca="false">SUM(AH19:AJ19)</f>
        <v>1</v>
      </c>
      <c r="AM19" s="28" t="n">
        <f aca="false">AG19+AF19+AE19+B$3</f>
        <v>8.47237762237762</v>
      </c>
      <c r="AN19" s="100" t="n">
        <f aca="false">IF(ISBLANK(E19),"", VLOOKUP(E19,$A$4:$B$8,2,FALSE()))</f>
        <v>1</v>
      </c>
      <c r="AO19" s="100" t="n">
        <f aca="false">IF(ISBLANK(F19),"", VLOOKUP(F19,$A$4:$B$8,2,FALSE()))</f>
        <v>1</v>
      </c>
      <c r="AP19" s="100" t="n">
        <f aca="false">IF(ISBLANK(G19),"", VLOOKUP(G19,$A$4:$B$8,2,FALSE()))</f>
        <v>2</v>
      </c>
      <c r="AQ19" s="100" t="n">
        <f aca="false">IF(ISBLANK(H19),"", VLOOKUP(H19,$A$4:$B$8,2,FALSE()))</f>
        <v>4</v>
      </c>
      <c r="AR19" s="100" t="n">
        <f aca="false">IF(ISBLANK(I19),"", VLOOKUP(I19,$A$4:$B$8,2,FALSE()))</f>
        <v>1</v>
      </c>
      <c r="AS19" s="100" t="n">
        <f aca="false">IF(ISBLANK(J19),"", VLOOKUP(J19,$A$4:$B$8,2,FALSE()))</f>
        <v>-1.5</v>
      </c>
      <c r="AT19" s="100" t="n">
        <f aca="false">IF(ISBLANK(K19),"", VLOOKUP(K19,$A$4:$B$8,2,FALSE()))</f>
        <v>4</v>
      </c>
      <c r="AU19" s="100" t="n">
        <f aca="false">IF(ISBLANK(L19),"", VLOOKUP(L19,$A$4:$B$8,2,FALSE()))</f>
        <v>4</v>
      </c>
      <c r="AV19" s="100" t="n">
        <f aca="false">IF(ISBLANK(M19),"", VLOOKUP(M19,$A$4:$B$8,2,FALSE()))</f>
        <v>1</v>
      </c>
      <c r="AW19" s="100" t="n">
        <f aca="false">IF(ISBLANK(N19),"", VLOOKUP(N19,$A$4:$B$8,2,FALSE()))</f>
        <v>2</v>
      </c>
      <c r="AX19" s="100" t="n">
        <f aca="false">IF(ISBLANK(O19),"", VLOOKUP(O19,$A$4:$B$8,2,FALSE()))</f>
        <v>2</v>
      </c>
      <c r="AY19" s="100" t="n">
        <f aca="false">IF(ISBLANK(P19),"", VLOOKUP(P19,$A$4:$B$8,2,FALSE()))</f>
        <v>4</v>
      </c>
      <c r="AZ19" s="100" t="str">
        <f aca="false">IF(ISBLANK(Q19),"", VLOOKUP(Q19,$A$4:$B$8,2,FALSE()))</f>
        <v/>
      </c>
      <c r="BA19" s="100" t="str">
        <f aca="false">IF(ISBLANK(R19),"", VLOOKUP(R19,$A$4:$B$8,2,FALSE()))</f>
        <v/>
      </c>
      <c r="BB19" s="100" t="str">
        <f aca="false">IF(ISBLANK(S19),"", VLOOKUP(S19,$A$4:$B$8,2,FALSE()))</f>
        <v/>
      </c>
      <c r="BC19" s="100" t="str">
        <f aca="false">IF(ISBLANK(T19),"", VLOOKUP(T19,$A$4:$B$8,2,FALSE()))</f>
        <v/>
      </c>
      <c r="BD19" s="100" t="str">
        <f aca="false">IF(ISBLANK(U19),"", VLOOKUP(U19,$A$4:$B$8,2,FALSE()))</f>
        <v/>
      </c>
      <c r="BE19" s="100" t="str">
        <f aca="false">IF(ISBLANK(V19),"", VLOOKUP(V19,$A$4:$B$8,2,FALSE()))</f>
        <v/>
      </c>
      <c r="BF19" s="100" t="str">
        <f aca="false">IF(ISBLANK(W19),"", VLOOKUP(W19,$A$4:$B$8,2,FALSE()))</f>
        <v/>
      </c>
      <c r="BG19" s="100" t="str">
        <f aca="false">IF(ISBLANK(X19),"", VLOOKUP(X19,$A$4:$B$8,2,FALSE()))</f>
        <v/>
      </c>
    </row>
    <row r="20" customFormat="false" ht="17.6" hidden="false" customHeight="true" outlineLevel="0" collapsed="false">
      <c r="A20" s="88"/>
      <c r="B20" s="88"/>
      <c r="C20" s="89"/>
      <c r="D20" s="89"/>
      <c r="E20" s="90" t="s">
        <v>23</v>
      </c>
      <c r="F20" s="90" t="s">
        <v>20</v>
      </c>
      <c r="G20" s="90" t="s">
        <v>26</v>
      </c>
      <c r="H20" s="90" t="s">
        <v>23</v>
      </c>
      <c r="I20" s="90" t="s">
        <v>20</v>
      </c>
      <c r="J20" s="90" t="s">
        <v>20</v>
      </c>
      <c r="K20" s="90" t="s">
        <v>26</v>
      </c>
      <c r="L20" s="90" t="s">
        <v>23</v>
      </c>
      <c r="M20" s="90" t="s">
        <v>23</v>
      </c>
      <c r="N20" s="90" t="s">
        <v>23</v>
      </c>
      <c r="O20" s="90" t="s">
        <v>26</v>
      </c>
      <c r="P20" s="90"/>
      <c r="Q20" s="90"/>
      <c r="R20" s="90"/>
      <c r="S20" s="90"/>
      <c r="T20" s="90"/>
      <c r="U20" s="90"/>
      <c r="V20" s="90"/>
      <c r="W20" s="90"/>
      <c r="X20" s="90"/>
      <c r="Y20" s="93" t="n">
        <f aca="false">Z20*0.9</f>
        <v>7.62545454545455</v>
      </c>
      <c r="Z20" s="94" t="n">
        <f aca="false">IF((AM20) &gt; 3, AM20,3)</f>
        <v>8.47272727272727</v>
      </c>
      <c r="AA20" s="93" t="n">
        <f aca="false">Z20*1.1</f>
        <v>9.32</v>
      </c>
      <c r="AB20" s="95" t="n">
        <v>10</v>
      </c>
      <c r="AC20" s="96" t="n">
        <f aca="false">COUNT(AN20:BG20)</f>
        <v>11</v>
      </c>
      <c r="AD20" s="97" t="n">
        <f aca="false">COUNTIF(AN20:BG20,"&gt;0")</f>
        <v>11</v>
      </c>
      <c r="AE20" s="98" t="n">
        <f aca="false">AD20/AB20</f>
        <v>1.1</v>
      </c>
      <c r="AF20" s="98" t="n">
        <f aca="false">SLOPE(AN20:BG20,AN$13:BG$13)</f>
        <v>0.1</v>
      </c>
      <c r="AG20" s="98" t="n">
        <f aca="false">IF(AD20&gt;0,SUM(AN20:BG20)/AD20,-2)</f>
        <v>2.27272727272727</v>
      </c>
      <c r="AH20" s="99" t="n">
        <f aca="false">AE20/($AM20-$B$3)</f>
        <v>0.316753926701571</v>
      </c>
      <c r="AI20" s="99" t="n">
        <f aca="false">AF20/($AM20-$B$3)</f>
        <v>0.0287958115183246</v>
      </c>
      <c r="AJ20" s="99" t="n">
        <f aca="false">AG20/($AM20-$B$3)</f>
        <v>0.654450261780105</v>
      </c>
      <c r="AK20" s="99" t="n">
        <f aca="false">SUM(AH20:AJ20)</f>
        <v>1</v>
      </c>
      <c r="AM20" s="28" t="n">
        <f aca="false">AG20+AF20+AE20+B$3</f>
        <v>8.47272727272727</v>
      </c>
      <c r="AN20" s="100" t="n">
        <f aca="false">IF(ISBLANK(E20),"", VLOOKUP(E20,$A$4:$B$8,2,FALSE()))</f>
        <v>2</v>
      </c>
      <c r="AO20" s="100" t="n">
        <f aca="false">IF(ISBLANK(F20),"", VLOOKUP(F20,$A$4:$B$8,2,FALSE()))</f>
        <v>1</v>
      </c>
      <c r="AP20" s="100" t="n">
        <f aca="false">IF(ISBLANK(G20),"", VLOOKUP(G20,$A$4:$B$8,2,FALSE()))</f>
        <v>4</v>
      </c>
      <c r="AQ20" s="100" t="n">
        <f aca="false">IF(ISBLANK(H20),"", VLOOKUP(H20,$A$4:$B$8,2,FALSE()))</f>
        <v>2</v>
      </c>
      <c r="AR20" s="100" t="n">
        <f aca="false">IF(ISBLANK(I20),"", VLOOKUP(I20,$A$4:$B$8,2,FALSE()))</f>
        <v>1</v>
      </c>
      <c r="AS20" s="100" t="n">
        <f aca="false">IF(ISBLANK(J20),"", VLOOKUP(J20,$A$4:$B$8,2,FALSE()))</f>
        <v>1</v>
      </c>
      <c r="AT20" s="100" t="n">
        <f aca="false">IF(ISBLANK(K20),"", VLOOKUP(K20,$A$4:$B$8,2,FALSE()))</f>
        <v>4</v>
      </c>
      <c r="AU20" s="100" t="n">
        <f aca="false">IF(ISBLANK(L20),"", VLOOKUP(L20,$A$4:$B$8,2,FALSE()))</f>
        <v>2</v>
      </c>
      <c r="AV20" s="100" t="n">
        <f aca="false">IF(ISBLANK(M20),"", VLOOKUP(M20,$A$4:$B$8,2,FALSE()))</f>
        <v>2</v>
      </c>
      <c r="AW20" s="100" t="n">
        <f aca="false">IF(ISBLANK(N20),"", VLOOKUP(N20,$A$4:$B$8,2,FALSE()))</f>
        <v>2</v>
      </c>
      <c r="AX20" s="100" t="n">
        <f aca="false">IF(ISBLANK(O20),"", VLOOKUP(O20,$A$4:$B$8,2,FALSE()))</f>
        <v>4</v>
      </c>
      <c r="AY20" s="100" t="str">
        <f aca="false">IF(ISBLANK(P20),"", VLOOKUP(P20,$A$4:$B$8,2,FALSE()))</f>
        <v/>
      </c>
      <c r="AZ20" s="100" t="str">
        <f aca="false">IF(ISBLANK(Q20),"", VLOOKUP(Q20,$A$4:$B$8,2,FALSE()))</f>
        <v/>
      </c>
      <c r="BA20" s="100" t="str">
        <f aca="false">IF(ISBLANK(R20),"", VLOOKUP(R20,$A$4:$B$8,2,FALSE()))</f>
        <v/>
      </c>
      <c r="BB20" s="100" t="str">
        <f aca="false">IF(ISBLANK(S20),"", VLOOKUP(S20,$A$4:$B$8,2,FALSE()))</f>
        <v/>
      </c>
      <c r="BC20" s="100" t="str">
        <f aca="false">IF(ISBLANK(T20),"", VLOOKUP(T20,$A$4:$B$8,2,FALSE()))</f>
        <v/>
      </c>
      <c r="BD20" s="100" t="str">
        <f aca="false">IF(ISBLANK(U20),"", VLOOKUP(U20,$A$4:$B$8,2,FALSE()))</f>
        <v/>
      </c>
      <c r="BE20" s="100" t="str">
        <f aca="false">IF(ISBLANK(V20),"", VLOOKUP(V20,$A$4:$B$8,2,FALSE()))</f>
        <v/>
      </c>
      <c r="BF20" s="100" t="str">
        <f aca="false">IF(ISBLANK(W20),"", VLOOKUP(W20,$A$4:$B$8,2,FALSE()))</f>
        <v/>
      </c>
      <c r="BG20" s="100" t="str">
        <f aca="false">IF(ISBLANK(X20),"", VLOOKUP(X20,$A$4:$B$8,2,FALSE()))</f>
        <v/>
      </c>
    </row>
    <row r="21" customFormat="false" ht="17.6" hidden="false" customHeight="true" outlineLevel="0" collapsed="false">
      <c r="A21" s="88"/>
      <c r="B21" s="88"/>
      <c r="C21" s="89"/>
      <c r="D21" s="89"/>
      <c r="E21" s="90" t="s">
        <v>20</v>
      </c>
      <c r="F21" s="90" t="s">
        <v>23</v>
      </c>
      <c r="G21" s="90" t="s">
        <v>14</v>
      </c>
      <c r="H21" s="90" t="s">
        <v>20</v>
      </c>
      <c r="I21" s="90" t="s">
        <v>20</v>
      </c>
      <c r="J21" s="90" t="s">
        <v>14</v>
      </c>
      <c r="K21" s="90" t="s">
        <v>20</v>
      </c>
      <c r="L21" s="90" t="s">
        <v>20</v>
      </c>
      <c r="M21" s="90" t="s">
        <v>20</v>
      </c>
      <c r="N21" s="90" t="s">
        <v>14</v>
      </c>
      <c r="O21" s="90" t="s">
        <v>14</v>
      </c>
      <c r="P21" s="90" t="s">
        <v>14</v>
      </c>
      <c r="Q21" s="90"/>
      <c r="R21" s="90"/>
      <c r="S21" s="90"/>
      <c r="T21" s="90"/>
      <c r="U21" s="90"/>
      <c r="V21" s="90"/>
      <c r="W21" s="90"/>
      <c r="X21" s="90"/>
      <c r="Y21" s="93" t="n">
        <f aca="false">Z21*0.9</f>
        <v>5.01648851148851</v>
      </c>
      <c r="Z21" s="94" t="n">
        <f aca="false">IF((AM21) &gt; 3, AM21,3)</f>
        <v>5.57387612387612</v>
      </c>
      <c r="AA21" s="93" t="n">
        <f aca="false">Z21*1.1</f>
        <v>6.13126373626374</v>
      </c>
      <c r="AB21" s="95" t="n">
        <v>10</v>
      </c>
      <c r="AC21" s="96" t="n">
        <f aca="false">COUNT(AN21:BG21)</f>
        <v>12</v>
      </c>
      <c r="AD21" s="97" t="n">
        <f aca="false">COUNTIF(AN21:BG21,"&gt;0")</f>
        <v>7</v>
      </c>
      <c r="AE21" s="98" t="n">
        <f aca="false">AD21/AB21</f>
        <v>0.7</v>
      </c>
      <c r="AF21" s="98" t="n">
        <f aca="false">SLOPE(AN21:BG21,AN$13:BG$13)</f>
        <v>-0.197552447552448</v>
      </c>
      <c r="AG21" s="98" t="n">
        <f aca="false">IF(AD21&gt;0,SUM(AN21:BG21)/AD21,-2)</f>
        <v>0.0714285714285714</v>
      </c>
      <c r="AH21" s="99" t="n">
        <f aca="false">AE21/($AM21-$B$3)</f>
        <v>1.21977543737488</v>
      </c>
      <c r="AI21" s="99" t="n">
        <f aca="false">AF21/($AM21-$B$3)</f>
        <v>-0.344242318739664</v>
      </c>
      <c r="AJ21" s="99" t="n">
        <f aca="false">AG21/($AM21-$B$3)</f>
        <v>0.124466881364784</v>
      </c>
      <c r="AK21" s="99" t="n">
        <f aca="false">SUM(AH21:AJ21)</f>
        <v>1</v>
      </c>
      <c r="AM21" s="28" t="n">
        <f aca="false">AG21+AF21+AE21+B$3</f>
        <v>5.57387612387612</v>
      </c>
      <c r="AN21" s="100" t="n">
        <f aca="false">IF(ISBLANK(E21),"", VLOOKUP(E21,$A$4:$B$8,2,FALSE()))</f>
        <v>1</v>
      </c>
      <c r="AO21" s="100" t="n">
        <f aca="false">IF(ISBLANK(F21),"", VLOOKUP(F21,$A$4:$B$8,2,FALSE()))</f>
        <v>2</v>
      </c>
      <c r="AP21" s="100" t="n">
        <f aca="false">IF(ISBLANK(G21),"", VLOOKUP(G21,$A$4:$B$8,2,FALSE()))</f>
        <v>-1.5</v>
      </c>
      <c r="AQ21" s="100" t="n">
        <f aca="false">IF(ISBLANK(H21),"", VLOOKUP(H21,$A$4:$B$8,2,FALSE()))</f>
        <v>1</v>
      </c>
      <c r="AR21" s="100" t="n">
        <f aca="false">IF(ISBLANK(I21),"", VLOOKUP(I21,$A$4:$B$8,2,FALSE()))</f>
        <v>1</v>
      </c>
      <c r="AS21" s="100" t="n">
        <f aca="false">IF(ISBLANK(J21),"", VLOOKUP(J21,$A$4:$B$8,2,FALSE()))</f>
        <v>-1.5</v>
      </c>
      <c r="AT21" s="100" t="n">
        <f aca="false">IF(ISBLANK(K21),"", VLOOKUP(K21,$A$4:$B$8,2,FALSE()))</f>
        <v>1</v>
      </c>
      <c r="AU21" s="100" t="n">
        <f aca="false">IF(ISBLANK(L21),"", VLOOKUP(L21,$A$4:$B$8,2,FALSE()))</f>
        <v>1</v>
      </c>
      <c r="AV21" s="100" t="n">
        <f aca="false">IF(ISBLANK(M21),"", VLOOKUP(M21,$A$4:$B$8,2,FALSE()))</f>
        <v>1</v>
      </c>
      <c r="AW21" s="100" t="n">
        <f aca="false">IF(ISBLANK(N21),"", VLOOKUP(N21,$A$4:$B$8,2,FALSE()))</f>
        <v>-1.5</v>
      </c>
      <c r="AX21" s="100" t="n">
        <f aca="false">IF(ISBLANK(O21),"", VLOOKUP(O21,$A$4:$B$8,2,FALSE()))</f>
        <v>-1.5</v>
      </c>
      <c r="AY21" s="100" t="n">
        <f aca="false">IF(ISBLANK(P21),"", VLOOKUP(P21,$A$4:$B$8,2,FALSE()))</f>
        <v>-1.5</v>
      </c>
      <c r="AZ21" s="100" t="str">
        <f aca="false">IF(ISBLANK(Q21),"", VLOOKUP(Q21,$A$4:$B$8,2,FALSE()))</f>
        <v/>
      </c>
      <c r="BA21" s="100" t="str">
        <f aca="false">IF(ISBLANK(R21),"", VLOOKUP(R21,$A$4:$B$8,2,FALSE()))</f>
        <v/>
      </c>
      <c r="BB21" s="100" t="str">
        <f aca="false">IF(ISBLANK(S21),"", VLOOKUP(S21,$A$4:$B$8,2,FALSE()))</f>
        <v/>
      </c>
      <c r="BC21" s="100" t="str">
        <f aca="false">IF(ISBLANK(T21),"", VLOOKUP(T21,$A$4:$B$8,2,FALSE()))</f>
        <v/>
      </c>
      <c r="BD21" s="100" t="str">
        <f aca="false">IF(ISBLANK(U21),"", VLOOKUP(U21,$A$4:$B$8,2,FALSE()))</f>
        <v/>
      </c>
      <c r="BE21" s="100" t="str">
        <f aca="false">IF(ISBLANK(V21),"", VLOOKUP(V21,$A$4:$B$8,2,FALSE()))</f>
        <v/>
      </c>
      <c r="BF21" s="100" t="str">
        <f aca="false">IF(ISBLANK(W21),"", VLOOKUP(W21,$A$4:$B$8,2,FALSE()))</f>
        <v/>
      </c>
      <c r="BG21" s="100" t="str">
        <f aca="false">IF(ISBLANK(X21),"", VLOOKUP(X21,$A$4:$B$8,2,FALSE()))</f>
        <v/>
      </c>
    </row>
    <row r="22" customFormat="false" ht="17.6" hidden="false" customHeight="true" outlineLevel="0" collapsed="false">
      <c r="A22" s="88"/>
      <c r="B22" s="88"/>
      <c r="C22" s="89"/>
      <c r="D22" s="89"/>
      <c r="E22" s="90" t="s">
        <v>20</v>
      </c>
      <c r="F22" s="90" t="s">
        <v>20</v>
      </c>
      <c r="G22" s="90" t="s">
        <v>14</v>
      </c>
      <c r="H22" s="90" t="s">
        <v>20</v>
      </c>
      <c r="I22" s="90" t="s">
        <v>14</v>
      </c>
      <c r="J22" s="90" t="s">
        <v>23</v>
      </c>
      <c r="K22" s="90" t="s">
        <v>14</v>
      </c>
      <c r="L22" s="90" t="s">
        <v>23</v>
      </c>
      <c r="M22" s="90" t="s">
        <v>23</v>
      </c>
      <c r="N22" s="90" t="s">
        <v>23</v>
      </c>
      <c r="O22" s="90" t="s">
        <v>14</v>
      </c>
      <c r="P22" s="90" t="s">
        <v>20</v>
      </c>
      <c r="Q22" s="90" t="s">
        <v>14</v>
      </c>
      <c r="R22" s="90"/>
      <c r="S22" s="90"/>
      <c r="T22" s="90"/>
      <c r="U22" s="90"/>
      <c r="V22" s="90"/>
      <c r="W22" s="90"/>
      <c r="X22" s="90"/>
      <c r="Y22" s="93" t="n">
        <f aca="false">Z22*0.9</f>
        <v>5.70152472527473</v>
      </c>
      <c r="Z22" s="94" t="n">
        <f aca="false">IF((AM22) &gt; 3, AM22,3)</f>
        <v>6.33502747252747</v>
      </c>
      <c r="AA22" s="93" t="n">
        <f aca="false">Z22*1.1</f>
        <v>6.96853021978022</v>
      </c>
      <c r="AB22" s="95" t="n">
        <v>10</v>
      </c>
      <c r="AC22" s="96" t="n">
        <f aca="false">COUNT(AN22:BG22)</f>
        <v>13</v>
      </c>
      <c r="AD22" s="97" t="n">
        <f aca="false">COUNTIF(AN22:BG22,"&gt;0")</f>
        <v>8</v>
      </c>
      <c r="AE22" s="98" t="n">
        <f aca="false">AD22/AB22</f>
        <v>0.8</v>
      </c>
      <c r="AF22" s="98" t="n">
        <f aca="false">SLOPE(AN22:BG22,AN$13:BG$13)</f>
        <v>-0.0274725274725275</v>
      </c>
      <c r="AG22" s="98" t="n">
        <f aca="false">IF(AD22&gt;0,SUM(AN22:BG22)/AD22,-2)</f>
        <v>0.5625</v>
      </c>
      <c r="AH22" s="99" t="n">
        <f aca="false">AE22/($AM22-$B$3)</f>
        <v>0.599238604794732</v>
      </c>
      <c r="AI22" s="99" t="n">
        <f aca="false">AF22/($AM22-$B$3)</f>
        <v>-0.0205782487910279</v>
      </c>
      <c r="AJ22" s="99" t="n">
        <f aca="false">AG22/($AM22-$B$3)</f>
        <v>0.421339643996296</v>
      </c>
      <c r="AK22" s="99" t="n">
        <f aca="false">SUM(AH22:AJ22)</f>
        <v>1</v>
      </c>
      <c r="AM22" s="28" t="n">
        <f aca="false">AG22+AF22+AE22+B$3</f>
        <v>6.33502747252747</v>
      </c>
      <c r="AN22" s="100" t="n">
        <f aca="false">IF(ISBLANK(E22),"", VLOOKUP(E22,$A$4:$B$8,2,FALSE()))</f>
        <v>1</v>
      </c>
      <c r="AO22" s="100" t="n">
        <f aca="false">IF(ISBLANK(F22),"", VLOOKUP(F22,$A$4:$B$8,2,FALSE()))</f>
        <v>1</v>
      </c>
      <c r="AP22" s="100" t="n">
        <f aca="false">IF(ISBLANK(G22),"", VLOOKUP(G22,$A$4:$B$8,2,FALSE()))</f>
        <v>-1.5</v>
      </c>
      <c r="AQ22" s="100" t="n">
        <f aca="false">IF(ISBLANK(H22),"", VLOOKUP(H22,$A$4:$B$8,2,FALSE()))</f>
        <v>1</v>
      </c>
      <c r="AR22" s="100" t="n">
        <f aca="false">IF(ISBLANK(I22),"", VLOOKUP(I22,$A$4:$B$8,2,FALSE()))</f>
        <v>-1.5</v>
      </c>
      <c r="AS22" s="100" t="n">
        <f aca="false">IF(ISBLANK(J22),"", VLOOKUP(J22,$A$4:$B$8,2,FALSE()))</f>
        <v>2</v>
      </c>
      <c r="AT22" s="100" t="n">
        <f aca="false">IF(ISBLANK(K22),"", VLOOKUP(K22,$A$4:$B$8,2,FALSE()))</f>
        <v>-1.5</v>
      </c>
      <c r="AU22" s="100" t="n">
        <f aca="false">IF(ISBLANK(L22),"", VLOOKUP(L22,$A$4:$B$8,2,FALSE()))</f>
        <v>2</v>
      </c>
      <c r="AV22" s="100" t="n">
        <f aca="false">IF(ISBLANK(M22),"", VLOOKUP(M22,$A$4:$B$8,2,FALSE()))</f>
        <v>2</v>
      </c>
      <c r="AW22" s="100" t="n">
        <f aca="false">IF(ISBLANK(N22),"", VLOOKUP(N22,$A$4:$B$8,2,FALSE()))</f>
        <v>2</v>
      </c>
      <c r="AX22" s="100" t="n">
        <f aca="false">IF(ISBLANK(O22),"", VLOOKUP(O22,$A$4:$B$8,2,FALSE()))</f>
        <v>-1.5</v>
      </c>
      <c r="AY22" s="100" t="n">
        <f aca="false">IF(ISBLANK(P22),"", VLOOKUP(P22,$A$4:$B$8,2,FALSE()))</f>
        <v>1</v>
      </c>
      <c r="AZ22" s="100" t="n">
        <f aca="false">IF(ISBLANK(Q22),"", VLOOKUP(Q22,$A$4:$B$8,2,FALSE()))</f>
        <v>-1.5</v>
      </c>
      <c r="BA22" s="100" t="str">
        <f aca="false">IF(ISBLANK(R22),"", VLOOKUP(R22,$A$4:$B$8,2,FALSE()))</f>
        <v/>
      </c>
      <c r="BB22" s="100" t="str">
        <f aca="false">IF(ISBLANK(S22),"", VLOOKUP(S22,$A$4:$B$8,2,FALSE()))</f>
        <v/>
      </c>
      <c r="BC22" s="100" t="str">
        <f aca="false">IF(ISBLANK(T22),"", VLOOKUP(T22,$A$4:$B$8,2,FALSE()))</f>
        <v/>
      </c>
      <c r="BD22" s="100" t="str">
        <f aca="false">IF(ISBLANK(U22),"", VLOOKUP(U22,$A$4:$B$8,2,FALSE()))</f>
        <v/>
      </c>
      <c r="BE22" s="100" t="str">
        <f aca="false">IF(ISBLANK(V22),"", VLOOKUP(V22,$A$4:$B$8,2,FALSE()))</f>
        <v/>
      </c>
      <c r="BF22" s="100" t="str">
        <f aca="false">IF(ISBLANK(W22),"", VLOOKUP(W22,$A$4:$B$8,2,FALSE()))</f>
        <v/>
      </c>
      <c r="BG22" s="100" t="str">
        <f aca="false">IF(ISBLANK(X22),"", VLOOKUP(X22,$A$4:$B$8,2,FALSE()))</f>
        <v/>
      </c>
    </row>
    <row r="23" customFormat="false" ht="17.6" hidden="false" customHeight="true" outlineLevel="0" collapsed="false">
      <c r="A23" s="88"/>
      <c r="B23" s="88"/>
      <c r="C23" s="89"/>
      <c r="D23" s="89"/>
      <c r="E23" s="90" t="s">
        <v>20</v>
      </c>
      <c r="F23" s="90" t="s">
        <v>20</v>
      </c>
      <c r="G23" s="90" t="s">
        <v>20</v>
      </c>
      <c r="H23" s="90" t="s">
        <v>14</v>
      </c>
      <c r="I23" s="90" t="s">
        <v>20</v>
      </c>
      <c r="J23" s="90" t="s">
        <v>20</v>
      </c>
      <c r="K23" s="90" t="s">
        <v>17</v>
      </c>
      <c r="L23" s="90" t="s">
        <v>20</v>
      </c>
      <c r="M23" s="90" t="s">
        <v>20</v>
      </c>
      <c r="N23" s="90" t="s">
        <v>23</v>
      </c>
      <c r="O23" s="90" t="s">
        <v>14</v>
      </c>
      <c r="P23" s="90" t="s">
        <v>23</v>
      </c>
      <c r="Q23" s="90" t="s">
        <v>26</v>
      </c>
      <c r="R23" s="90"/>
      <c r="S23" s="90"/>
      <c r="T23" s="90"/>
      <c r="U23" s="90"/>
      <c r="V23" s="90"/>
      <c r="W23" s="90"/>
      <c r="X23" s="90"/>
      <c r="Y23" s="93" t="n">
        <f aca="false">Z23*0.9</f>
        <v>6.58720879120879</v>
      </c>
      <c r="Z23" s="94" t="n">
        <f aca="false">IF((AM23) &gt; 3, AM23,3)</f>
        <v>7.31912087912088</v>
      </c>
      <c r="AA23" s="93" t="n">
        <f aca="false">Z23*1.1</f>
        <v>8.05103296703297</v>
      </c>
      <c r="AB23" s="95" t="n">
        <v>10</v>
      </c>
      <c r="AC23" s="96" t="n">
        <f aca="false">COUNT(AN23:BG23)</f>
        <v>13</v>
      </c>
      <c r="AD23" s="97" t="n">
        <f aca="false">COUNTIF(AN23:BG23,"&gt;0")</f>
        <v>10</v>
      </c>
      <c r="AE23" s="98" t="n">
        <f aca="false">AD23/AB23</f>
        <v>1</v>
      </c>
      <c r="AF23" s="98" t="n">
        <f aca="false">SLOPE(AN23:BG23,AN$13:BG$13)</f>
        <v>0.129120879120879</v>
      </c>
      <c r="AG23" s="98" t="n">
        <f aca="false">IF(AD23&gt;0,SUM(AN23:BG23)/AD23,-2)</f>
        <v>1.19</v>
      </c>
      <c r="AH23" s="99" t="n">
        <f aca="false">AE23/($AM23-$B$3)</f>
        <v>0.431197877179682</v>
      </c>
      <c r="AI23" s="99" t="n">
        <f aca="false">AF23/($AM23-$B$3)</f>
        <v>0.0556766489764974</v>
      </c>
      <c r="AJ23" s="99" t="n">
        <f aca="false">AG23/($AM23-$B$3)</f>
        <v>0.513125473843821</v>
      </c>
      <c r="AK23" s="99" t="n">
        <f aca="false">SUM(AH23:AJ23)</f>
        <v>1</v>
      </c>
      <c r="AM23" s="28" t="n">
        <f aca="false">AG23+AF23+AE23+B$3</f>
        <v>7.31912087912088</v>
      </c>
      <c r="AN23" s="100" t="n">
        <f aca="false">IF(ISBLANK(E23),"", VLOOKUP(E23,$A$4:$B$8,2,FALSE()))</f>
        <v>1</v>
      </c>
      <c r="AO23" s="100" t="n">
        <f aca="false">IF(ISBLANK(F23),"", VLOOKUP(F23,$A$4:$B$8,2,FALSE()))</f>
        <v>1</v>
      </c>
      <c r="AP23" s="100" t="n">
        <f aca="false">IF(ISBLANK(G23),"", VLOOKUP(G23,$A$4:$B$8,2,FALSE()))</f>
        <v>1</v>
      </c>
      <c r="AQ23" s="100" t="n">
        <f aca="false">IF(ISBLANK(H23),"", VLOOKUP(H23,$A$4:$B$8,2,FALSE()))</f>
        <v>-1.5</v>
      </c>
      <c r="AR23" s="100" t="n">
        <f aca="false">IF(ISBLANK(I23),"", VLOOKUP(I23,$A$4:$B$8,2,FALSE()))</f>
        <v>1</v>
      </c>
      <c r="AS23" s="100" t="n">
        <f aca="false">IF(ISBLANK(J23),"", VLOOKUP(J23,$A$4:$B$8,2,FALSE()))</f>
        <v>1</v>
      </c>
      <c r="AT23" s="100" t="n">
        <f aca="false">IF(ISBLANK(K23),"", VLOOKUP(K23,$A$4:$B$8,2,FALSE()))</f>
        <v>-0.1</v>
      </c>
      <c r="AU23" s="100" t="n">
        <f aca="false">IF(ISBLANK(L23),"", VLOOKUP(L23,$A$4:$B$8,2,FALSE()))</f>
        <v>1</v>
      </c>
      <c r="AV23" s="100" t="n">
        <f aca="false">IF(ISBLANK(M23),"", VLOOKUP(M23,$A$4:$B$8,2,FALSE()))</f>
        <v>1</v>
      </c>
      <c r="AW23" s="100" t="n">
        <f aca="false">IF(ISBLANK(N23),"", VLOOKUP(N23,$A$4:$B$8,2,FALSE()))</f>
        <v>2</v>
      </c>
      <c r="AX23" s="100" t="n">
        <f aca="false">IF(ISBLANK(O23),"", VLOOKUP(O23,$A$4:$B$8,2,FALSE()))</f>
        <v>-1.5</v>
      </c>
      <c r="AY23" s="100" t="n">
        <f aca="false">IF(ISBLANK(P23),"", VLOOKUP(P23,$A$4:$B$8,2,FALSE()))</f>
        <v>2</v>
      </c>
      <c r="AZ23" s="100" t="n">
        <f aca="false">IF(ISBLANK(Q23),"", VLOOKUP(Q23,$A$4:$B$8,2,FALSE()))</f>
        <v>4</v>
      </c>
      <c r="BA23" s="100" t="str">
        <f aca="false">IF(ISBLANK(R23),"", VLOOKUP(R23,$A$4:$B$8,2,FALSE()))</f>
        <v/>
      </c>
      <c r="BB23" s="100" t="str">
        <f aca="false">IF(ISBLANK(S23),"", VLOOKUP(S23,$A$4:$B$8,2,FALSE()))</f>
        <v/>
      </c>
      <c r="BC23" s="100" t="str">
        <f aca="false">IF(ISBLANK(T23),"", VLOOKUP(T23,$A$4:$B$8,2,FALSE()))</f>
        <v/>
      </c>
      <c r="BD23" s="100" t="str">
        <f aca="false">IF(ISBLANK(U23),"", VLOOKUP(U23,$A$4:$B$8,2,FALSE()))</f>
        <v/>
      </c>
      <c r="BE23" s="100" t="str">
        <f aca="false">IF(ISBLANK(V23),"", VLOOKUP(V23,$A$4:$B$8,2,FALSE()))</f>
        <v/>
      </c>
      <c r="BF23" s="100" t="str">
        <f aca="false">IF(ISBLANK(W23),"", VLOOKUP(W23,$A$4:$B$8,2,FALSE()))</f>
        <v/>
      </c>
      <c r="BG23" s="100" t="str">
        <f aca="false">IF(ISBLANK(X23),"", VLOOKUP(X23,$A$4:$B$8,2,FALSE()))</f>
        <v/>
      </c>
    </row>
    <row r="24" customFormat="false" ht="17.6" hidden="false" customHeight="true" outlineLevel="0" collapsed="false">
      <c r="A24" s="88"/>
      <c r="B24" s="88"/>
      <c r="C24" s="89"/>
      <c r="D24" s="89"/>
      <c r="E24" s="90" t="s">
        <v>20</v>
      </c>
      <c r="F24" s="90" t="s">
        <v>23</v>
      </c>
      <c r="G24" s="90" t="s">
        <v>14</v>
      </c>
      <c r="H24" s="90" t="s">
        <v>23</v>
      </c>
      <c r="I24" s="90" t="s">
        <v>17</v>
      </c>
      <c r="J24" s="90" t="s">
        <v>14</v>
      </c>
      <c r="K24" s="90" t="s">
        <v>20</v>
      </c>
      <c r="L24" s="90" t="s">
        <v>14</v>
      </c>
      <c r="M24" s="90" t="s">
        <v>14</v>
      </c>
      <c r="N24" s="90" t="s">
        <v>20</v>
      </c>
      <c r="O24" s="90" t="s">
        <v>14</v>
      </c>
      <c r="P24" s="90" t="s">
        <v>14</v>
      </c>
      <c r="Q24" s="90" t="s">
        <v>20</v>
      </c>
      <c r="R24" s="90"/>
      <c r="S24" s="90"/>
      <c r="T24" s="90"/>
      <c r="U24" s="90"/>
      <c r="V24" s="90"/>
      <c r="W24" s="90"/>
      <c r="X24" s="90"/>
      <c r="Y24" s="93" t="n">
        <f aca="false">Z24*0.9</f>
        <v>4.75978021978022</v>
      </c>
      <c r="Z24" s="94" t="n">
        <f aca="false">IF((AM24) &gt; 3, AM24,3)</f>
        <v>5.28864468864469</v>
      </c>
      <c r="AA24" s="93" t="n">
        <f aca="false">Z24*1.1</f>
        <v>5.81750915750916</v>
      </c>
      <c r="AB24" s="95" t="n">
        <v>10</v>
      </c>
      <c r="AC24" s="96" t="n">
        <f aca="false">COUNT(AN24:BG24)</f>
        <v>13</v>
      </c>
      <c r="AD24" s="97" t="n">
        <f aca="false">COUNTIF(AN24:BG24,"&gt;0")</f>
        <v>6</v>
      </c>
      <c r="AE24" s="98" t="n">
        <f aca="false">AD24/AB24</f>
        <v>0.6</v>
      </c>
      <c r="AF24" s="98" t="n">
        <f aca="false">SLOPE(AN24:BG24,AN$13:BG$13)</f>
        <v>-0.128021978021978</v>
      </c>
      <c r="AG24" s="98" t="n">
        <f aca="false">IF(AD24&gt;0,SUM(AN24:BG24)/AD24,-2)</f>
        <v>-0.183333333333333</v>
      </c>
      <c r="AH24" s="99" t="n">
        <f aca="false">AE24/($AM24-$B$3)</f>
        <v>2.07868020304569</v>
      </c>
      <c r="AI24" s="99" t="n">
        <f aca="false">AF24/($AM24-$B$3)</f>
        <v>-0.443527918781726</v>
      </c>
      <c r="AJ24" s="99" t="n">
        <f aca="false">AG24/($AM24-$B$3)</f>
        <v>-0.63515228426396</v>
      </c>
      <c r="AK24" s="99" t="n">
        <f aca="false">SUM(AH24:AJ24)</f>
        <v>1</v>
      </c>
      <c r="AM24" s="28" t="n">
        <f aca="false">AG24+AF24+AE24+B$3</f>
        <v>5.28864468864469</v>
      </c>
      <c r="AN24" s="100" t="n">
        <f aca="false">IF(ISBLANK(E24),"", VLOOKUP(E24,$A$4:$B$8,2,FALSE()))</f>
        <v>1</v>
      </c>
      <c r="AO24" s="100" t="n">
        <f aca="false">IF(ISBLANK(F24),"", VLOOKUP(F24,$A$4:$B$8,2,FALSE()))</f>
        <v>2</v>
      </c>
      <c r="AP24" s="100" t="n">
        <f aca="false">IF(ISBLANK(G24),"", VLOOKUP(G24,$A$4:$B$8,2,FALSE()))</f>
        <v>-1.5</v>
      </c>
      <c r="AQ24" s="100" t="n">
        <f aca="false">IF(ISBLANK(H24),"", VLOOKUP(H24,$A$4:$B$8,2,FALSE()))</f>
        <v>2</v>
      </c>
      <c r="AR24" s="100" t="n">
        <f aca="false">IF(ISBLANK(I24),"", VLOOKUP(I24,$A$4:$B$8,2,FALSE()))</f>
        <v>-0.1</v>
      </c>
      <c r="AS24" s="100" t="n">
        <f aca="false">IF(ISBLANK(J24),"", VLOOKUP(J24,$A$4:$B$8,2,FALSE()))</f>
        <v>-1.5</v>
      </c>
      <c r="AT24" s="100" t="n">
        <f aca="false">IF(ISBLANK(K24),"", VLOOKUP(K24,$A$4:$B$8,2,FALSE()))</f>
        <v>1</v>
      </c>
      <c r="AU24" s="100" t="n">
        <f aca="false">IF(ISBLANK(L24),"", VLOOKUP(L24,$A$4:$B$8,2,FALSE()))</f>
        <v>-1.5</v>
      </c>
      <c r="AV24" s="100" t="n">
        <f aca="false">IF(ISBLANK(M24),"", VLOOKUP(M24,$A$4:$B$8,2,FALSE()))</f>
        <v>-1.5</v>
      </c>
      <c r="AW24" s="100" t="n">
        <f aca="false">IF(ISBLANK(N24),"", VLOOKUP(N24,$A$4:$B$8,2,FALSE()))</f>
        <v>1</v>
      </c>
      <c r="AX24" s="100" t="n">
        <f aca="false">IF(ISBLANK(O24),"", VLOOKUP(O24,$A$4:$B$8,2,FALSE()))</f>
        <v>-1.5</v>
      </c>
      <c r="AY24" s="100" t="n">
        <f aca="false">IF(ISBLANK(P24),"", VLOOKUP(P24,$A$4:$B$8,2,FALSE()))</f>
        <v>-1.5</v>
      </c>
      <c r="AZ24" s="100" t="n">
        <f aca="false">IF(ISBLANK(Q24),"", VLOOKUP(Q24,$A$4:$B$8,2,FALSE()))</f>
        <v>1</v>
      </c>
      <c r="BA24" s="100" t="str">
        <f aca="false">IF(ISBLANK(R24),"", VLOOKUP(R24,$A$4:$B$8,2,FALSE()))</f>
        <v/>
      </c>
      <c r="BB24" s="100" t="str">
        <f aca="false">IF(ISBLANK(S24),"", VLOOKUP(S24,$A$4:$B$8,2,FALSE()))</f>
        <v/>
      </c>
      <c r="BC24" s="100" t="str">
        <f aca="false">IF(ISBLANK(T24),"", VLOOKUP(T24,$A$4:$B$8,2,FALSE()))</f>
        <v/>
      </c>
      <c r="BD24" s="100" t="str">
        <f aca="false">IF(ISBLANK(U24),"", VLOOKUP(U24,$A$4:$B$8,2,FALSE()))</f>
        <v/>
      </c>
      <c r="BE24" s="100" t="str">
        <f aca="false">IF(ISBLANK(V24),"", VLOOKUP(V24,$A$4:$B$8,2,FALSE()))</f>
        <v/>
      </c>
      <c r="BF24" s="100" t="str">
        <f aca="false">IF(ISBLANK(W24),"", VLOOKUP(W24,$A$4:$B$8,2,FALSE()))</f>
        <v/>
      </c>
      <c r="BG24" s="100" t="str">
        <f aca="false">IF(ISBLANK(X24),"", VLOOKUP(X24,$A$4:$B$8,2,FALSE()))</f>
        <v/>
      </c>
    </row>
    <row r="25" customFormat="false" ht="17.6" hidden="false" customHeight="true" outlineLevel="0" collapsed="false">
      <c r="A25" s="88"/>
      <c r="B25" s="88"/>
      <c r="C25" s="89"/>
      <c r="D25" s="89"/>
      <c r="E25" s="90" t="s">
        <v>23</v>
      </c>
      <c r="F25" s="90" t="s">
        <v>23</v>
      </c>
      <c r="G25" s="90" t="s">
        <v>23</v>
      </c>
      <c r="H25" s="90" t="s">
        <v>17</v>
      </c>
      <c r="I25" s="90" t="s">
        <v>17</v>
      </c>
      <c r="J25" s="90" t="s">
        <v>14</v>
      </c>
      <c r="K25" s="90" t="s">
        <v>23</v>
      </c>
      <c r="L25" s="90" t="s">
        <v>14</v>
      </c>
      <c r="M25" s="90" t="s">
        <v>14</v>
      </c>
      <c r="N25" s="90" t="s">
        <v>14</v>
      </c>
      <c r="O25" s="90" t="s">
        <v>20</v>
      </c>
      <c r="P25" s="90" t="s">
        <v>14</v>
      </c>
      <c r="Q25" s="90"/>
      <c r="R25" s="90"/>
      <c r="S25" s="90"/>
      <c r="T25" s="90"/>
      <c r="U25" s="90"/>
      <c r="V25" s="90"/>
      <c r="W25" s="90"/>
      <c r="X25" s="90"/>
      <c r="Y25" s="93" t="n">
        <f aca="false">Z25*0.9</f>
        <v>4.9331958041958</v>
      </c>
      <c r="Z25" s="94" t="n">
        <f aca="false">IF((AM25) &gt; 3, AM25,3)</f>
        <v>5.48132867132867</v>
      </c>
      <c r="AA25" s="93" t="n">
        <f aca="false">Z25*1.1</f>
        <v>6.02946153846154</v>
      </c>
      <c r="AB25" s="95" t="n">
        <v>10</v>
      </c>
      <c r="AC25" s="96" t="n">
        <f aca="false">COUNT(AN25:BG25)</f>
        <v>12</v>
      </c>
      <c r="AD25" s="97" t="n">
        <f aca="false">COUNTIF(AN25:BG25,"&gt;0")</f>
        <v>5</v>
      </c>
      <c r="AE25" s="98" t="n">
        <f aca="false">AD25/AB25</f>
        <v>0.5</v>
      </c>
      <c r="AF25" s="98" t="n">
        <f aca="false">SLOPE(AN25:BG25,AN$13:BG$13)</f>
        <v>-0.278671328671329</v>
      </c>
      <c r="AG25" s="98" t="n">
        <f aca="false">IF(AD25&gt;0,SUM(AN25:BG25)/AD25,-2)</f>
        <v>0.26</v>
      </c>
      <c r="AH25" s="99" t="n">
        <f aca="false">AE25/($AM25-$B$3)</f>
        <v>1.03879122475665</v>
      </c>
      <c r="AI25" s="99" t="n">
        <f aca="false">AF25/($AM25-$B$3)</f>
        <v>-0.578962661630103</v>
      </c>
      <c r="AJ25" s="99" t="n">
        <f aca="false">AG25/($AM25-$B$3)</f>
        <v>0.540171436873456</v>
      </c>
      <c r="AK25" s="99" t="n">
        <f aca="false">SUM(AH25:AJ25)</f>
        <v>1</v>
      </c>
      <c r="AM25" s="28" t="n">
        <f aca="false">AG25+AF25+AE25+B$3</f>
        <v>5.48132867132867</v>
      </c>
      <c r="AN25" s="100" t="n">
        <f aca="false">IF(ISBLANK(E25),"", VLOOKUP(E25,$A$4:$B$8,2,FALSE()))</f>
        <v>2</v>
      </c>
      <c r="AO25" s="100" t="n">
        <f aca="false">IF(ISBLANK(F25),"", VLOOKUP(F25,$A$4:$B$8,2,FALSE()))</f>
        <v>2</v>
      </c>
      <c r="AP25" s="100" t="n">
        <f aca="false">IF(ISBLANK(G25),"", VLOOKUP(G25,$A$4:$B$8,2,FALSE()))</f>
        <v>2</v>
      </c>
      <c r="AQ25" s="100" t="n">
        <f aca="false">IF(ISBLANK(H25),"", VLOOKUP(H25,$A$4:$B$8,2,FALSE()))</f>
        <v>-0.1</v>
      </c>
      <c r="AR25" s="100" t="n">
        <f aca="false">IF(ISBLANK(I25),"", VLOOKUP(I25,$A$4:$B$8,2,FALSE()))</f>
        <v>-0.1</v>
      </c>
      <c r="AS25" s="100" t="n">
        <f aca="false">IF(ISBLANK(J25),"", VLOOKUP(J25,$A$4:$B$8,2,FALSE()))</f>
        <v>-1.5</v>
      </c>
      <c r="AT25" s="100" t="n">
        <f aca="false">IF(ISBLANK(K25),"", VLOOKUP(K25,$A$4:$B$8,2,FALSE()))</f>
        <v>2</v>
      </c>
      <c r="AU25" s="100" t="n">
        <f aca="false">IF(ISBLANK(L25),"", VLOOKUP(L25,$A$4:$B$8,2,FALSE()))</f>
        <v>-1.5</v>
      </c>
      <c r="AV25" s="100" t="n">
        <f aca="false">IF(ISBLANK(M25),"", VLOOKUP(M25,$A$4:$B$8,2,FALSE()))</f>
        <v>-1.5</v>
      </c>
      <c r="AW25" s="100" t="n">
        <f aca="false">IF(ISBLANK(N25),"", VLOOKUP(N25,$A$4:$B$8,2,FALSE()))</f>
        <v>-1.5</v>
      </c>
      <c r="AX25" s="100" t="n">
        <f aca="false">IF(ISBLANK(O25),"", VLOOKUP(O25,$A$4:$B$8,2,FALSE()))</f>
        <v>1</v>
      </c>
      <c r="AY25" s="100" t="n">
        <f aca="false">IF(ISBLANK(P25),"", VLOOKUP(P25,$A$4:$B$8,2,FALSE()))</f>
        <v>-1.5</v>
      </c>
      <c r="AZ25" s="100" t="str">
        <f aca="false">IF(ISBLANK(Q25),"", VLOOKUP(Q25,$A$4:$B$8,2,FALSE()))</f>
        <v/>
      </c>
      <c r="BA25" s="100" t="str">
        <f aca="false">IF(ISBLANK(R25),"", VLOOKUP(R25,$A$4:$B$8,2,FALSE()))</f>
        <v/>
      </c>
      <c r="BB25" s="100" t="str">
        <f aca="false">IF(ISBLANK(S25),"", VLOOKUP(S25,$A$4:$B$8,2,FALSE()))</f>
        <v/>
      </c>
      <c r="BC25" s="100" t="str">
        <f aca="false">IF(ISBLANK(T25),"", VLOOKUP(T25,$A$4:$B$8,2,FALSE()))</f>
        <v/>
      </c>
      <c r="BD25" s="100" t="str">
        <f aca="false">IF(ISBLANK(U25),"", VLOOKUP(U25,$A$4:$B$8,2,FALSE()))</f>
        <v/>
      </c>
      <c r="BE25" s="100" t="str">
        <f aca="false">IF(ISBLANK(V25),"", VLOOKUP(V25,$A$4:$B$8,2,FALSE()))</f>
        <v/>
      </c>
      <c r="BF25" s="100" t="str">
        <f aca="false">IF(ISBLANK(W25),"", VLOOKUP(W25,$A$4:$B$8,2,FALSE()))</f>
        <v/>
      </c>
      <c r="BG25" s="100" t="str">
        <f aca="false">IF(ISBLANK(X25),"", VLOOKUP(X25,$A$4:$B$8,2,FALSE()))</f>
        <v/>
      </c>
    </row>
    <row r="26" customFormat="false" ht="17.6" hidden="false" customHeight="true" outlineLevel="0" collapsed="false">
      <c r="A26" s="88"/>
      <c r="B26" s="88"/>
      <c r="C26" s="89"/>
      <c r="D26" s="89"/>
      <c r="E26" s="90" t="s">
        <v>23</v>
      </c>
      <c r="F26" s="90" t="s">
        <v>14</v>
      </c>
      <c r="G26" s="90" t="s">
        <v>17</v>
      </c>
      <c r="H26" s="90" t="s">
        <v>14</v>
      </c>
      <c r="I26" s="90" t="s">
        <v>26</v>
      </c>
      <c r="J26" s="90" t="s">
        <v>23</v>
      </c>
      <c r="K26" s="90" t="s">
        <v>23</v>
      </c>
      <c r="L26" s="90" t="s">
        <v>14</v>
      </c>
      <c r="M26" s="90" t="s">
        <v>14</v>
      </c>
      <c r="N26" s="90" t="s">
        <v>14</v>
      </c>
      <c r="O26" s="90" t="s">
        <v>17</v>
      </c>
      <c r="P26" s="90" t="s">
        <v>14</v>
      </c>
      <c r="Q26" s="90"/>
      <c r="R26" s="90"/>
      <c r="S26" s="90"/>
      <c r="T26" s="90"/>
      <c r="U26" s="90"/>
      <c r="V26" s="90"/>
      <c r="W26" s="90"/>
      <c r="X26" s="90"/>
      <c r="Y26" s="93" t="n">
        <f aca="false">Z26*0.9</f>
        <v>4.87573426573427</v>
      </c>
      <c r="Z26" s="94" t="n">
        <f aca="false">IF((AM26) &gt; 3, AM26,3)</f>
        <v>5.41748251748252</v>
      </c>
      <c r="AA26" s="93" t="n">
        <f aca="false">Z26*1.1</f>
        <v>5.95923076923077</v>
      </c>
      <c r="AB26" s="95" t="n">
        <v>10</v>
      </c>
      <c r="AC26" s="96" t="n">
        <f aca="false">COUNT(AN26:BG26)</f>
        <v>12</v>
      </c>
      <c r="AD26" s="97" t="n">
        <f aca="false">COUNTIF(AN26:BG26,"&gt;0")</f>
        <v>4</v>
      </c>
      <c r="AE26" s="98" t="n">
        <f aca="false">AD26/AB26</f>
        <v>0.4</v>
      </c>
      <c r="AF26" s="98" t="n">
        <f aca="false">SLOPE(AN26:BG26,AN$13:BG$13)</f>
        <v>-0.182517482517483</v>
      </c>
      <c r="AG26" s="98" t="n">
        <f aca="false">IF(AD26&gt;0,SUM(AN26:BG26)/AD26,-2)</f>
        <v>0.2</v>
      </c>
      <c r="AH26" s="99" t="n">
        <f aca="false">AE26/($AM26-$B$3)</f>
        <v>0.958123953098827</v>
      </c>
      <c r="AI26" s="99" t="n">
        <f aca="false">AF26/($AM26-$B$3)</f>
        <v>-0.437185929648241</v>
      </c>
      <c r="AJ26" s="99" t="n">
        <f aca="false">AG26/($AM26-$B$3)</f>
        <v>0.479061976549413</v>
      </c>
      <c r="AK26" s="99" t="n">
        <f aca="false">SUM(AH26:AJ26)</f>
        <v>0.999999999999999</v>
      </c>
      <c r="AM26" s="28" t="n">
        <f aca="false">AG26+AF26+AE26+B$3</f>
        <v>5.41748251748252</v>
      </c>
      <c r="AN26" s="100" t="n">
        <f aca="false">IF(ISBLANK(E26),"", VLOOKUP(E26,$A$4:$B$8,2,FALSE()))</f>
        <v>2</v>
      </c>
      <c r="AO26" s="100" t="n">
        <f aca="false">IF(ISBLANK(F26),"", VLOOKUP(F26,$A$4:$B$8,2,FALSE()))</f>
        <v>-1.5</v>
      </c>
      <c r="AP26" s="100" t="n">
        <f aca="false">IF(ISBLANK(G26),"", VLOOKUP(G26,$A$4:$B$8,2,FALSE()))</f>
        <v>-0.1</v>
      </c>
      <c r="AQ26" s="100" t="n">
        <f aca="false">IF(ISBLANK(H26),"", VLOOKUP(H26,$A$4:$B$8,2,FALSE()))</f>
        <v>-1.5</v>
      </c>
      <c r="AR26" s="100" t="n">
        <f aca="false">IF(ISBLANK(I26),"", VLOOKUP(I26,$A$4:$B$8,2,FALSE()))</f>
        <v>4</v>
      </c>
      <c r="AS26" s="100" t="n">
        <f aca="false">IF(ISBLANK(J26),"", VLOOKUP(J26,$A$4:$B$8,2,FALSE()))</f>
        <v>2</v>
      </c>
      <c r="AT26" s="100" t="n">
        <f aca="false">IF(ISBLANK(K26),"", VLOOKUP(K26,$A$4:$B$8,2,FALSE()))</f>
        <v>2</v>
      </c>
      <c r="AU26" s="100" t="n">
        <f aca="false">IF(ISBLANK(L26),"", VLOOKUP(L26,$A$4:$B$8,2,FALSE()))</f>
        <v>-1.5</v>
      </c>
      <c r="AV26" s="100" t="n">
        <f aca="false">IF(ISBLANK(M26),"", VLOOKUP(M26,$A$4:$B$8,2,FALSE()))</f>
        <v>-1.5</v>
      </c>
      <c r="AW26" s="100" t="n">
        <f aca="false">IF(ISBLANK(N26),"", VLOOKUP(N26,$A$4:$B$8,2,FALSE()))</f>
        <v>-1.5</v>
      </c>
      <c r="AX26" s="100" t="n">
        <f aca="false">IF(ISBLANK(O26),"", VLOOKUP(O26,$A$4:$B$8,2,FALSE()))</f>
        <v>-0.1</v>
      </c>
      <c r="AY26" s="100" t="n">
        <f aca="false">IF(ISBLANK(P26),"", VLOOKUP(P26,$A$4:$B$8,2,FALSE()))</f>
        <v>-1.5</v>
      </c>
      <c r="AZ26" s="100" t="str">
        <f aca="false">IF(ISBLANK(Q26),"", VLOOKUP(Q26,$A$4:$B$8,2,FALSE()))</f>
        <v/>
      </c>
      <c r="BA26" s="100" t="str">
        <f aca="false">IF(ISBLANK(R26),"", VLOOKUP(R26,$A$4:$B$8,2,FALSE()))</f>
        <v/>
      </c>
      <c r="BB26" s="100" t="str">
        <f aca="false">IF(ISBLANK(S26),"", VLOOKUP(S26,$A$4:$B$8,2,FALSE()))</f>
        <v/>
      </c>
      <c r="BC26" s="100" t="str">
        <f aca="false">IF(ISBLANK(T26),"", VLOOKUP(T26,$A$4:$B$8,2,FALSE()))</f>
        <v/>
      </c>
      <c r="BD26" s="100" t="str">
        <f aca="false">IF(ISBLANK(U26),"", VLOOKUP(U26,$A$4:$B$8,2,FALSE()))</f>
        <v/>
      </c>
      <c r="BE26" s="100" t="str">
        <f aca="false">IF(ISBLANK(V26),"", VLOOKUP(V26,$A$4:$B$8,2,FALSE()))</f>
        <v/>
      </c>
      <c r="BF26" s="100" t="str">
        <f aca="false">IF(ISBLANK(W26),"", VLOOKUP(W26,$A$4:$B$8,2,FALSE()))</f>
        <v/>
      </c>
      <c r="BG26" s="100" t="str">
        <f aca="false">IF(ISBLANK(X26),"", VLOOKUP(X26,$A$4:$B$8,2,FALSE()))</f>
        <v/>
      </c>
    </row>
    <row r="27" customFormat="false" ht="17.6" hidden="false" customHeight="true" outlineLevel="0" collapsed="false">
      <c r="A27" s="88"/>
      <c r="B27" s="88"/>
      <c r="C27" s="89"/>
      <c r="D27" s="89"/>
      <c r="E27" s="90" t="s">
        <v>14</v>
      </c>
      <c r="F27" s="90" t="s">
        <v>20</v>
      </c>
      <c r="G27" s="90" t="s">
        <v>14</v>
      </c>
      <c r="H27" s="90" t="s">
        <v>23</v>
      </c>
      <c r="I27" s="90" t="s">
        <v>20</v>
      </c>
      <c r="J27" s="90" t="s">
        <v>14</v>
      </c>
      <c r="K27" s="90" t="s">
        <v>14</v>
      </c>
      <c r="L27" s="90" t="s">
        <v>20</v>
      </c>
      <c r="M27" s="90" t="s">
        <v>20</v>
      </c>
      <c r="N27" s="90" t="s">
        <v>14</v>
      </c>
      <c r="O27" s="90" t="s">
        <v>23</v>
      </c>
      <c r="P27" s="90"/>
      <c r="Q27" s="90"/>
      <c r="R27" s="90"/>
      <c r="S27" s="90"/>
      <c r="T27" s="90"/>
      <c r="U27" s="90"/>
      <c r="V27" s="90"/>
      <c r="W27" s="90"/>
      <c r="X27" s="90"/>
      <c r="Y27" s="93" t="n">
        <f aca="false">Z27*0.9</f>
        <v>5.20090909090909</v>
      </c>
      <c r="Z27" s="94" t="n">
        <f aca="false">IF((AM27) &gt; 3, AM27,3)</f>
        <v>5.77878787878788</v>
      </c>
      <c r="AA27" s="93" t="n">
        <f aca="false">Z27*1.1</f>
        <v>6.35666666666667</v>
      </c>
      <c r="AB27" s="95" t="n">
        <v>10</v>
      </c>
      <c r="AC27" s="96" t="n">
        <f aca="false">COUNT(AN27:BG27)</f>
        <v>11</v>
      </c>
      <c r="AD27" s="97" t="n">
        <f aca="false">COUNTIF(AN27:BG27,"&gt;0")</f>
        <v>6</v>
      </c>
      <c r="AE27" s="98" t="n">
        <f aca="false">AD27/AB27</f>
        <v>0.6</v>
      </c>
      <c r="AF27" s="98" t="n">
        <f aca="false">SLOPE(AN27:BG27,AN$13:BG$13)</f>
        <v>0.0954545454545455</v>
      </c>
      <c r="AG27" s="98" t="n">
        <f aca="false">IF(AD27&gt;0,SUM(AN27:BG27)/AD27,-2)</f>
        <v>0.0833333333333333</v>
      </c>
      <c r="AH27" s="99" t="n">
        <f aca="false">AE27/($AM27-$B$3)</f>
        <v>0.770428015564202</v>
      </c>
      <c r="AI27" s="99" t="n">
        <f aca="false">AF27/($AM27-$B$3)</f>
        <v>0.122568093385214</v>
      </c>
      <c r="AJ27" s="99" t="n">
        <f aca="false">AG27/($AM27-$B$3)</f>
        <v>0.107003891050584</v>
      </c>
      <c r="AK27" s="99" t="n">
        <f aca="false">SUM(AH27:AJ27)</f>
        <v>1</v>
      </c>
      <c r="AM27" s="28" t="n">
        <f aca="false">AG27+AF27+AE27+B$3</f>
        <v>5.77878787878788</v>
      </c>
      <c r="AN27" s="100" t="n">
        <f aca="false">IF(ISBLANK(E27),"", VLOOKUP(E27,$A$4:$B$8,2,FALSE()))</f>
        <v>-1.5</v>
      </c>
      <c r="AO27" s="100" t="n">
        <f aca="false">IF(ISBLANK(F27),"", VLOOKUP(F27,$A$4:$B$8,2,FALSE()))</f>
        <v>1</v>
      </c>
      <c r="AP27" s="100" t="n">
        <f aca="false">IF(ISBLANK(G27),"", VLOOKUP(G27,$A$4:$B$8,2,FALSE()))</f>
        <v>-1.5</v>
      </c>
      <c r="AQ27" s="100" t="n">
        <f aca="false">IF(ISBLANK(H27),"", VLOOKUP(H27,$A$4:$B$8,2,FALSE()))</f>
        <v>2</v>
      </c>
      <c r="AR27" s="100" t="n">
        <f aca="false">IF(ISBLANK(I27),"", VLOOKUP(I27,$A$4:$B$8,2,FALSE()))</f>
        <v>1</v>
      </c>
      <c r="AS27" s="100" t="n">
        <f aca="false">IF(ISBLANK(J27),"", VLOOKUP(J27,$A$4:$B$8,2,FALSE()))</f>
        <v>-1.5</v>
      </c>
      <c r="AT27" s="100" t="n">
        <f aca="false">IF(ISBLANK(K27),"", VLOOKUP(K27,$A$4:$B$8,2,FALSE()))</f>
        <v>-1.5</v>
      </c>
      <c r="AU27" s="100" t="n">
        <f aca="false">IF(ISBLANK(L27),"", VLOOKUP(L27,$A$4:$B$8,2,FALSE()))</f>
        <v>1</v>
      </c>
      <c r="AV27" s="100" t="n">
        <f aca="false">IF(ISBLANK(M27),"", VLOOKUP(M27,$A$4:$B$8,2,FALSE()))</f>
        <v>1</v>
      </c>
      <c r="AW27" s="100" t="n">
        <f aca="false">IF(ISBLANK(N27),"", VLOOKUP(N27,$A$4:$B$8,2,FALSE()))</f>
        <v>-1.5</v>
      </c>
      <c r="AX27" s="100" t="n">
        <f aca="false">IF(ISBLANK(O27),"", VLOOKUP(O27,$A$4:$B$8,2,FALSE()))</f>
        <v>2</v>
      </c>
      <c r="AY27" s="100" t="str">
        <f aca="false">IF(ISBLANK(P27),"", VLOOKUP(P27,$A$4:$B$8,2,FALSE()))</f>
        <v/>
      </c>
      <c r="AZ27" s="100" t="str">
        <f aca="false">IF(ISBLANK(Q27),"", VLOOKUP(Q27,$A$4:$B$8,2,FALSE()))</f>
        <v/>
      </c>
      <c r="BA27" s="100" t="str">
        <f aca="false">IF(ISBLANK(R27),"", VLOOKUP(R27,$A$4:$B$8,2,FALSE()))</f>
        <v/>
      </c>
      <c r="BB27" s="100" t="str">
        <f aca="false">IF(ISBLANK(S27),"", VLOOKUP(S27,$A$4:$B$8,2,FALSE()))</f>
        <v/>
      </c>
      <c r="BC27" s="100" t="str">
        <f aca="false">IF(ISBLANK(T27),"", VLOOKUP(T27,$A$4:$B$8,2,FALSE()))</f>
        <v/>
      </c>
      <c r="BD27" s="100" t="str">
        <f aca="false">IF(ISBLANK(U27),"", VLOOKUP(U27,$A$4:$B$8,2,FALSE()))</f>
        <v/>
      </c>
      <c r="BE27" s="100" t="str">
        <f aca="false">IF(ISBLANK(V27),"", VLOOKUP(V27,$A$4:$B$8,2,FALSE()))</f>
        <v/>
      </c>
      <c r="BF27" s="100" t="str">
        <f aca="false">IF(ISBLANK(W27),"", VLOOKUP(W27,$A$4:$B$8,2,FALSE()))</f>
        <v/>
      </c>
      <c r="BG27" s="100" t="str">
        <f aca="false">IF(ISBLANK(X27),"", VLOOKUP(X27,$A$4:$B$8,2,FALSE()))</f>
        <v/>
      </c>
    </row>
    <row r="28" customFormat="false" ht="17.6" hidden="false" customHeight="true" outlineLevel="0" collapsed="false">
      <c r="A28" s="88"/>
      <c r="B28" s="88"/>
      <c r="C28" s="89"/>
      <c r="D28" s="89"/>
      <c r="E28" s="90" t="s">
        <v>20</v>
      </c>
      <c r="F28" s="90" t="s">
        <v>23</v>
      </c>
      <c r="G28" s="90" t="s">
        <v>14</v>
      </c>
      <c r="H28" s="90" t="s">
        <v>17</v>
      </c>
      <c r="I28" s="90" t="s">
        <v>14</v>
      </c>
      <c r="J28" s="90" t="s">
        <v>23</v>
      </c>
      <c r="K28" s="90" t="s">
        <v>20</v>
      </c>
      <c r="L28" s="90" t="s">
        <v>20</v>
      </c>
      <c r="M28" s="90" t="s">
        <v>23</v>
      </c>
      <c r="N28" s="90" t="s">
        <v>14</v>
      </c>
      <c r="O28" s="90" t="s">
        <v>20</v>
      </c>
      <c r="P28" s="90" t="s">
        <v>23</v>
      </c>
      <c r="Q28" s="90" t="s">
        <v>20</v>
      </c>
      <c r="R28" s="90" t="s">
        <v>17</v>
      </c>
      <c r="S28" s="90" t="s">
        <v>26</v>
      </c>
      <c r="T28" s="90" t="s">
        <v>23</v>
      </c>
      <c r="U28" s="90"/>
      <c r="V28" s="90"/>
      <c r="W28" s="90"/>
      <c r="X28" s="90"/>
      <c r="Y28" s="93" t="n">
        <f aca="false">Z28*0.9</f>
        <v>6.76495588235294</v>
      </c>
      <c r="Z28" s="94" t="n">
        <f aca="false">IF((AM28) &gt; 3, AM28,3)</f>
        <v>7.51661764705882</v>
      </c>
      <c r="AA28" s="93" t="n">
        <f aca="false">Z28*1.1</f>
        <v>8.26827941176471</v>
      </c>
      <c r="AB28" s="95" t="n">
        <v>10</v>
      </c>
      <c r="AC28" s="96" t="n">
        <f aca="false">COUNT(AN28:BG28)</f>
        <v>16</v>
      </c>
      <c r="AD28" s="97" t="n">
        <f aca="false">COUNTIF(AN28:BG28,"&gt;0")</f>
        <v>11</v>
      </c>
      <c r="AE28" s="98" t="n">
        <f aca="false">AD28/AB28</f>
        <v>1.1</v>
      </c>
      <c r="AF28" s="98" t="n">
        <f aca="false">SLOPE(AN28:BG28,AN$13:BG$13)</f>
        <v>0.116617647058824</v>
      </c>
      <c r="AG28" s="98" t="n">
        <f aca="false">IF(AD28&gt;0,SUM(AN28:BG28)/AD28,-2)</f>
        <v>1.3</v>
      </c>
      <c r="AH28" s="99" t="n">
        <f aca="false">AE28/($AM28-$B$3)</f>
        <v>0.437094606439549</v>
      </c>
      <c r="AI28" s="99" t="n">
        <f aca="false">AF28/($AM28-$B$3)</f>
        <v>0.0463390404955297</v>
      </c>
      <c r="AJ28" s="99" t="n">
        <f aca="false">AG28/($AM28-$B$3)</f>
        <v>0.516566353064921</v>
      </c>
      <c r="AK28" s="99" t="n">
        <f aca="false">SUM(AH28:AJ28)</f>
        <v>1</v>
      </c>
      <c r="AM28" s="28" t="n">
        <f aca="false">AG28+AF28+AE28+B$3</f>
        <v>7.51661764705882</v>
      </c>
      <c r="AN28" s="100" t="n">
        <f aca="false">IF(ISBLANK(E28),"", VLOOKUP(E28,$A$4:$B$8,2,FALSE()))</f>
        <v>1</v>
      </c>
      <c r="AO28" s="100" t="n">
        <f aca="false">IF(ISBLANK(F28),"", VLOOKUP(F28,$A$4:$B$8,2,FALSE()))</f>
        <v>2</v>
      </c>
      <c r="AP28" s="100" t="n">
        <f aca="false">IF(ISBLANK(G28),"", VLOOKUP(G28,$A$4:$B$8,2,FALSE()))</f>
        <v>-1.5</v>
      </c>
      <c r="AQ28" s="100" t="n">
        <f aca="false">IF(ISBLANK(H28),"", VLOOKUP(H28,$A$4:$B$8,2,FALSE()))</f>
        <v>-0.1</v>
      </c>
      <c r="AR28" s="100" t="n">
        <f aca="false">IF(ISBLANK(I28),"", VLOOKUP(I28,$A$4:$B$8,2,FALSE()))</f>
        <v>-1.5</v>
      </c>
      <c r="AS28" s="100" t="n">
        <f aca="false">IF(ISBLANK(J28),"", VLOOKUP(J28,$A$4:$B$8,2,FALSE()))</f>
        <v>2</v>
      </c>
      <c r="AT28" s="100" t="n">
        <f aca="false">IF(ISBLANK(K28),"", VLOOKUP(K28,$A$4:$B$8,2,FALSE()))</f>
        <v>1</v>
      </c>
      <c r="AU28" s="100" t="n">
        <f aca="false">IF(ISBLANK(L28),"", VLOOKUP(L28,$A$4:$B$8,2,FALSE()))</f>
        <v>1</v>
      </c>
      <c r="AV28" s="100" t="n">
        <f aca="false">IF(ISBLANK(M28),"", VLOOKUP(M28,$A$4:$B$8,2,FALSE()))</f>
        <v>2</v>
      </c>
      <c r="AW28" s="100" t="n">
        <f aca="false">IF(ISBLANK(N28),"", VLOOKUP(N28,$A$4:$B$8,2,FALSE()))</f>
        <v>-1.5</v>
      </c>
      <c r="AX28" s="100" t="n">
        <f aca="false">IF(ISBLANK(O28),"", VLOOKUP(O28,$A$4:$B$8,2,FALSE()))</f>
        <v>1</v>
      </c>
      <c r="AY28" s="100" t="n">
        <f aca="false">IF(ISBLANK(P28),"", VLOOKUP(P28,$A$4:$B$8,2,FALSE()))</f>
        <v>2</v>
      </c>
      <c r="AZ28" s="100" t="n">
        <f aca="false">IF(ISBLANK(Q28),"", VLOOKUP(Q28,$A$4:$B$8,2,FALSE()))</f>
        <v>1</v>
      </c>
      <c r="BA28" s="100" t="n">
        <f aca="false">IF(ISBLANK(R28),"", VLOOKUP(R28,$A$4:$B$8,2,FALSE()))</f>
        <v>-0.1</v>
      </c>
      <c r="BB28" s="100" t="n">
        <f aca="false">IF(ISBLANK(S28),"", VLOOKUP(S28,$A$4:$B$8,2,FALSE()))</f>
        <v>4</v>
      </c>
      <c r="BC28" s="100" t="n">
        <f aca="false">IF(ISBLANK(T28),"", VLOOKUP(T28,$A$4:$B$8,2,FALSE()))</f>
        <v>2</v>
      </c>
      <c r="BD28" s="100" t="str">
        <f aca="false">IF(ISBLANK(U28),"", VLOOKUP(U28,$A$4:$B$8,2,FALSE()))</f>
        <v/>
      </c>
      <c r="BE28" s="100" t="str">
        <f aca="false">IF(ISBLANK(V28),"", VLOOKUP(V28,$A$4:$B$8,2,FALSE()))</f>
        <v/>
      </c>
      <c r="BF28" s="100" t="str">
        <f aca="false">IF(ISBLANK(W28),"", VLOOKUP(W28,$A$4:$B$8,2,FALSE()))</f>
        <v/>
      </c>
      <c r="BG28" s="100" t="str">
        <f aca="false">IF(ISBLANK(X28),"", VLOOKUP(X28,$A$4:$B$8,2,FALSE()))</f>
        <v/>
      </c>
    </row>
    <row r="29" customFormat="false" ht="17.6" hidden="false" customHeight="true" outlineLevel="0" collapsed="false">
      <c r="A29" s="88"/>
      <c r="B29" s="88"/>
      <c r="C29" s="89"/>
      <c r="D29" s="89"/>
      <c r="E29" s="90" t="s">
        <v>26</v>
      </c>
      <c r="F29" s="90" t="s">
        <v>20</v>
      </c>
      <c r="G29" s="90" t="s">
        <v>23</v>
      </c>
      <c r="H29" s="90" t="s">
        <v>26</v>
      </c>
      <c r="I29" s="90" t="s">
        <v>26</v>
      </c>
      <c r="J29" s="90" t="s">
        <v>17</v>
      </c>
      <c r="K29" s="90" t="s">
        <v>14</v>
      </c>
      <c r="L29" s="90" t="s">
        <v>26</v>
      </c>
      <c r="M29" s="90" t="s">
        <v>23</v>
      </c>
      <c r="N29" s="90" t="s">
        <v>20</v>
      </c>
      <c r="O29" s="90" t="s">
        <v>20</v>
      </c>
      <c r="P29" s="90" t="s">
        <v>23</v>
      </c>
      <c r="Q29" s="90" t="s">
        <v>20</v>
      </c>
      <c r="R29" s="90" t="s">
        <v>20</v>
      </c>
      <c r="S29" s="90" t="s">
        <v>26</v>
      </c>
      <c r="T29" s="90"/>
      <c r="U29" s="90"/>
      <c r="V29" s="90"/>
      <c r="W29" s="90"/>
      <c r="X29" s="90"/>
      <c r="Y29" s="93" t="n">
        <f aca="false">Z29*0.9</f>
        <v>7.65299175824176</v>
      </c>
      <c r="Z29" s="94" t="n">
        <f aca="false">IF((AM29) &gt; 3, AM29,3)</f>
        <v>8.50332417582418</v>
      </c>
      <c r="AA29" s="93" t="n">
        <f aca="false">Z29*1.1</f>
        <v>9.35365659340659</v>
      </c>
      <c r="AB29" s="95" t="n">
        <v>10</v>
      </c>
      <c r="AC29" s="96" t="n">
        <f aca="false">COUNT(AN29:BG29)</f>
        <v>15</v>
      </c>
      <c r="AD29" s="97" t="n">
        <f aca="false">COUNTIF(AN29:BG29,"&gt;0")</f>
        <v>13</v>
      </c>
      <c r="AE29" s="98" t="n">
        <f aca="false">AD29/AB29</f>
        <v>1.3</v>
      </c>
      <c r="AF29" s="98" t="n">
        <f aca="false">SLOPE(AN29:BG29,AN$13:BG$13)</f>
        <v>-0.0582142857142857</v>
      </c>
      <c r="AG29" s="98" t="n">
        <f aca="false">IF(AD29&gt;0,SUM(AN29:BG29)/AD29,-2)</f>
        <v>2.26153846153846</v>
      </c>
      <c r="AH29" s="99" t="n">
        <f aca="false">AE29/($AM29-$B$3)</f>
        <v>0.371076136479482</v>
      </c>
      <c r="AI29" s="99" t="n">
        <f aca="false">AF29/($AM29-$B$3)</f>
        <v>-0.016616870946746</v>
      </c>
      <c r="AJ29" s="99" t="n">
        <f aca="false">AG29/($AM29-$B$3)</f>
        <v>0.645540734467264</v>
      </c>
      <c r="AK29" s="99" t="n">
        <f aca="false">SUM(AH29:AJ29)</f>
        <v>1</v>
      </c>
      <c r="AM29" s="28" t="n">
        <f aca="false">AG29+AF29+AE29+B$3</f>
        <v>8.50332417582418</v>
      </c>
      <c r="AN29" s="100" t="n">
        <f aca="false">IF(ISBLANK(E29),"", VLOOKUP(E29,$A$4:$B$8,2,FALSE()))</f>
        <v>4</v>
      </c>
      <c r="AO29" s="100" t="n">
        <f aca="false">IF(ISBLANK(F29),"", VLOOKUP(F29,$A$4:$B$8,2,FALSE()))</f>
        <v>1</v>
      </c>
      <c r="AP29" s="100" t="n">
        <f aca="false">IF(ISBLANK(G29),"", VLOOKUP(G29,$A$4:$B$8,2,FALSE()))</f>
        <v>2</v>
      </c>
      <c r="AQ29" s="100" t="n">
        <f aca="false">IF(ISBLANK(H29),"", VLOOKUP(H29,$A$4:$B$8,2,FALSE()))</f>
        <v>4</v>
      </c>
      <c r="AR29" s="100" t="n">
        <f aca="false">IF(ISBLANK(I29),"", VLOOKUP(I29,$A$4:$B$8,2,FALSE()))</f>
        <v>4</v>
      </c>
      <c r="AS29" s="100" t="n">
        <f aca="false">IF(ISBLANK(J29),"", VLOOKUP(J29,$A$4:$B$8,2,FALSE()))</f>
        <v>-0.1</v>
      </c>
      <c r="AT29" s="100" t="n">
        <f aca="false">IF(ISBLANK(K29),"", VLOOKUP(K29,$A$4:$B$8,2,FALSE()))</f>
        <v>-1.5</v>
      </c>
      <c r="AU29" s="100" t="n">
        <f aca="false">IF(ISBLANK(L29),"", VLOOKUP(L29,$A$4:$B$8,2,FALSE()))</f>
        <v>4</v>
      </c>
      <c r="AV29" s="100" t="n">
        <f aca="false">IF(ISBLANK(M29),"", VLOOKUP(M29,$A$4:$B$8,2,FALSE()))</f>
        <v>2</v>
      </c>
      <c r="AW29" s="100" t="n">
        <f aca="false">IF(ISBLANK(N29),"", VLOOKUP(N29,$A$4:$B$8,2,FALSE()))</f>
        <v>1</v>
      </c>
      <c r="AX29" s="100" t="n">
        <f aca="false">IF(ISBLANK(O29),"", VLOOKUP(O29,$A$4:$B$8,2,FALSE()))</f>
        <v>1</v>
      </c>
      <c r="AY29" s="100" t="n">
        <f aca="false">IF(ISBLANK(P29),"", VLOOKUP(P29,$A$4:$B$8,2,FALSE()))</f>
        <v>2</v>
      </c>
      <c r="AZ29" s="100" t="n">
        <f aca="false">IF(ISBLANK(Q29),"", VLOOKUP(Q29,$A$4:$B$8,2,FALSE()))</f>
        <v>1</v>
      </c>
      <c r="BA29" s="100" t="n">
        <f aca="false">IF(ISBLANK(R29),"", VLOOKUP(R29,$A$4:$B$8,2,FALSE()))</f>
        <v>1</v>
      </c>
      <c r="BB29" s="100" t="n">
        <f aca="false">IF(ISBLANK(S29),"", VLOOKUP(S29,$A$4:$B$8,2,FALSE()))</f>
        <v>4</v>
      </c>
      <c r="BC29" s="100" t="str">
        <f aca="false">IF(ISBLANK(T29),"", VLOOKUP(T29,$A$4:$B$8,2,FALSE()))</f>
        <v/>
      </c>
      <c r="BD29" s="100" t="str">
        <f aca="false">IF(ISBLANK(U29),"", VLOOKUP(U29,$A$4:$B$8,2,FALSE()))</f>
        <v/>
      </c>
      <c r="BE29" s="100" t="str">
        <f aca="false">IF(ISBLANK(V29),"", VLOOKUP(V29,$A$4:$B$8,2,FALSE()))</f>
        <v/>
      </c>
      <c r="BF29" s="100" t="str">
        <f aca="false">IF(ISBLANK(W29),"", VLOOKUP(W29,$A$4:$B$8,2,FALSE()))</f>
        <v/>
      </c>
      <c r="BG29" s="100" t="str">
        <f aca="false">IF(ISBLANK(X29),"", VLOOKUP(X29,$A$4:$B$8,2,FALSE()))</f>
        <v/>
      </c>
    </row>
    <row r="30" customFormat="false" ht="17.6" hidden="false" customHeight="true" outlineLevel="0" collapsed="false">
      <c r="A30" s="88"/>
      <c r="B30" s="88"/>
      <c r="C30" s="89"/>
      <c r="D30" s="89"/>
      <c r="E30" s="90" t="s">
        <v>20</v>
      </c>
      <c r="F30" s="90" t="s">
        <v>14</v>
      </c>
      <c r="G30" s="90" t="s">
        <v>14</v>
      </c>
      <c r="H30" s="90" t="s">
        <v>20</v>
      </c>
      <c r="I30" s="90" t="s">
        <v>14</v>
      </c>
      <c r="J30" s="90" t="s">
        <v>14</v>
      </c>
      <c r="K30" s="90" t="s">
        <v>14</v>
      </c>
      <c r="L30" s="90" t="s">
        <v>20</v>
      </c>
      <c r="M30" s="90" t="s">
        <v>20</v>
      </c>
      <c r="N30" s="90" t="s">
        <v>14</v>
      </c>
      <c r="O30" s="90" t="s">
        <v>20</v>
      </c>
      <c r="P30" s="90" t="s">
        <v>20</v>
      </c>
      <c r="Q30" s="90"/>
      <c r="R30" s="90"/>
      <c r="S30" s="90"/>
      <c r="T30" s="90"/>
      <c r="U30" s="90"/>
      <c r="V30" s="90"/>
      <c r="W30" s="90"/>
      <c r="X30" s="90"/>
      <c r="Y30" s="93" t="n">
        <f aca="false">Z30*0.9</f>
        <v>4.68440559440559</v>
      </c>
      <c r="Z30" s="94" t="n">
        <f aca="false">IF((AM30) &gt; 3, AM30,3)</f>
        <v>5.2048951048951</v>
      </c>
      <c r="AA30" s="93" t="n">
        <f aca="false">Z30*1.1</f>
        <v>5.72538461538462</v>
      </c>
      <c r="AB30" s="95" t="n">
        <v>10</v>
      </c>
      <c r="AC30" s="96" t="n">
        <f aca="false">COUNT(AN30:BG30)</f>
        <v>12</v>
      </c>
      <c r="AD30" s="97" t="n">
        <f aca="false">COUNTIF(AN30:BG30,"&gt;0")</f>
        <v>6</v>
      </c>
      <c r="AE30" s="98" t="n">
        <f aca="false">AD30/AB30</f>
        <v>0.6</v>
      </c>
      <c r="AF30" s="98" t="n">
        <f aca="false">SLOPE(AN30:BG30,AN$13:BG$13)</f>
        <v>0.104895104895105</v>
      </c>
      <c r="AG30" s="98" t="n">
        <f aca="false">IF(AD30&gt;0,SUM(AN30:BG30)/AD30,-2)</f>
        <v>-0.5</v>
      </c>
      <c r="AH30" s="99" t="n">
        <f aca="false">AE30/($AM30-$B$3)</f>
        <v>2.9283276450512</v>
      </c>
      <c r="AI30" s="99" t="n">
        <f aca="false">AF30/($AM30-$B$3)</f>
        <v>0.511945392491468</v>
      </c>
      <c r="AJ30" s="99" t="n">
        <f aca="false">AG30/($AM30-$B$3)</f>
        <v>-2.44027303754266</v>
      </c>
      <c r="AK30" s="99" t="n">
        <f aca="false">SUM(AH30:AJ30)</f>
        <v>1</v>
      </c>
      <c r="AM30" s="28" t="n">
        <f aca="false">AG30+AF30+AE30+B$3</f>
        <v>5.2048951048951</v>
      </c>
      <c r="AN30" s="100" t="n">
        <f aca="false">IF(ISBLANK(E30),"", VLOOKUP(E30,$A$4:$B$8,2,FALSE()))</f>
        <v>1</v>
      </c>
      <c r="AO30" s="100" t="n">
        <f aca="false">IF(ISBLANK(F30),"", VLOOKUP(F30,$A$4:$B$8,2,FALSE()))</f>
        <v>-1.5</v>
      </c>
      <c r="AP30" s="100" t="n">
        <f aca="false">IF(ISBLANK(G30),"", VLOOKUP(G30,$A$4:$B$8,2,FALSE()))</f>
        <v>-1.5</v>
      </c>
      <c r="AQ30" s="100" t="n">
        <f aca="false">IF(ISBLANK(H30),"", VLOOKUP(H30,$A$4:$B$8,2,FALSE()))</f>
        <v>1</v>
      </c>
      <c r="AR30" s="100" t="n">
        <f aca="false">IF(ISBLANK(I30),"", VLOOKUP(I30,$A$4:$B$8,2,FALSE()))</f>
        <v>-1.5</v>
      </c>
      <c r="AS30" s="100" t="n">
        <f aca="false">IF(ISBLANK(J30),"", VLOOKUP(J30,$A$4:$B$8,2,FALSE()))</f>
        <v>-1.5</v>
      </c>
      <c r="AT30" s="100" t="n">
        <f aca="false">IF(ISBLANK(K30),"", VLOOKUP(K30,$A$4:$B$8,2,FALSE()))</f>
        <v>-1.5</v>
      </c>
      <c r="AU30" s="100" t="n">
        <f aca="false">IF(ISBLANK(L30),"", VLOOKUP(L30,$A$4:$B$8,2,FALSE()))</f>
        <v>1</v>
      </c>
      <c r="AV30" s="100" t="n">
        <f aca="false">IF(ISBLANK(M30),"", VLOOKUP(M30,$A$4:$B$8,2,FALSE()))</f>
        <v>1</v>
      </c>
      <c r="AW30" s="100" t="n">
        <f aca="false">IF(ISBLANK(N30),"", VLOOKUP(N30,$A$4:$B$8,2,FALSE()))</f>
        <v>-1.5</v>
      </c>
      <c r="AX30" s="100" t="n">
        <f aca="false">IF(ISBLANK(O30),"", VLOOKUP(O30,$A$4:$B$8,2,FALSE()))</f>
        <v>1</v>
      </c>
      <c r="AY30" s="100" t="n">
        <f aca="false">IF(ISBLANK(P30),"", VLOOKUP(P30,$A$4:$B$8,2,FALSE()))</f>
        <v>1</v>
      </c>
      <c r="AZ30" s="100" t="str">
        <f aca="false">IF(ISBLANK(Q30),"", VLOOKUP(Q30,$A$4:$B$8,2,FALSE()))</f>
        <v/>
      </c>
      <c r="BA30" s="100" t="str">
        <f aca="false">IF(ISBLANK(R30),"", VLOOKUP(R30,$A$4:$B$8,2,FALSE()))</f>
        <v/>
      </c>
      <c r="BB30" s="100" t="str">
        <f aca="false">IF(ISBLANK(S30),"", VLOOKUP(S30,$A$4:$B$8,2,FALSE()))</f>
        <v/>
      </c>
      <c r="BC30" s="100" t="str">
        <f aca="false">IF(ISBLANK(T30),"", VLOOKUP(T30,$A$4:$B$8,2,FALSE()))</f>
        <v/>
      </c>
      <c r="BD30" s="100" t="str">
        <f aca="false">IF(ISBLANK(U30),"", VLOOKUP(U30,$A$4:$B$8,2,FALSE()))</f>
        <v/>
      </c>
      <c r="BE30" s="100" t="str">
        <f aca="false">IF(ISBLANK(V30),"", VLOOKUP(V30,$A$4:$B$8,2,FALSE()))</f>
        <v/>
      </c>
      <c r="BF30" s="100" t="str">
        <f aca="false">IF(ISBLANK(W30),"", VLOOKUP(W30,$A$4:$B$8,2,FALSE()))</f>
        <v/>
      </c>
      <c r="BG30" s="100" t="str">
        <f aca="false">IF(ISBLANK(X30),"", VLOOKUP(X30,$A$4:$B$8,2,FALSE()))</f>
        <v/>
      </c>
    </row>
    <row r="31" customFormat="false" ht="17.6" hidden="false" customHeight="true" outlineLevel="0" collapsed="false">
      <c r="A31" s="88"/>
      <c r="B31" s="88"/>
      <c r="C31" s="89"/>
      <c r="D31" s="89"/>
      <c r="E31" s="90" t="s">
        <v>23</v>
      </c>
      <c r="F31" s="90" t="s">
        <v>26</v>
      </c>
      <c r="G31" s="90" t="s">
        <v>26</v>
      </c>
      <c r="H31" s="90" t="s">
        <v>20</v>
      </c>
      <c r="I31" s="90" t="s">
        <v>26</v>
      </c>
      <c r="J31" s="90" t="s">
        <v>26</v>
      </c>
      <c r="K31" s="90" t="s">
        <v>23</v>
      </c>
      <c r="L31" s="90" t="s">
        <v>23</v>
      </c>
      <c r="M31" s="90" t="s">
        <v>26</v>
      </c>
      <c r="N31" s="90" t="s">
        <v>20</v>
      </c>
      <c r="O31" s="90" t="s">
        <v>26</v>
      </c>
      <c r="P31" s="90" t="s">
        <v>26</v>
      </c>
      <c r="Q31" s="90"/>
      <c r="R31" s="90"/>
      <c r="S31" s="90"/>
      <c r="T31" s="90"/>
      <c r="U31" s="90"/>
      <c r="V31" s="90"/>
      <c r="W31" s="90"/>
      <c r="X31" s="90"/>
      <c r="Y31" s="93" t="n">
        <f aca="false">Z31*0.9</f>
        <v>8.30517482517483</v>
      </c>
      <c r="Z31" s="94" t="n">
        <f aca="false">IF((AM31) &gt; 3, AM31,3)</f>
        <v>9.22797202797203</v>
      </c>
      <c r="AA31" s="93" t="n">
        <f aca="false">Z31*1.1</f>
        <v>10.1507692307692</v>
      </c>
      <c r="AB31" s="95" t="n">
        <v>10</v>
      </c>
      <c r="AC31" s="96" t="n">
        <f aca="false">COUNT(AN31:BG31)</f>
        <v>12</v>
      </c>
      <c r="AD31" s="97" t="n">
        <f aca="false">COUNTIF(AN31:BG31,"&gt;0")</f>
        <v>12</v>
      </c>
      <c r="AE31" s="98" t="n">
        <f aca="false">AD31/AB31</f>
        <v>1.2</v>
      </c>
      <c r="AF31" s="98" t="n">
        <f aca="false">SLOPE(AN31:BG31,AN$13:BG$13)</f>
        <v>0.027972027972028</v>
      </c>
      <c r="AG31" s="98" t="n">
        <f aca="false">IF(AD31&gt;0,SUM(AN31:BG31)/AD31,-2)</f>
        <v>3</v>
      </c>
      <c r="AH31" s="99" t="n">
        <f aca="false">AE31/($AM31-$B$3)</f>
        <v>0.283824015878267</v>
      </c>
      <c r="AI31" s="99" t="n">
        <f aca="false">AF31/($AM31-$B$3)</f>
        <v>0.00661594442606682</v>
      </c>
      <c r="AJ31" s="99" t="n">
        <f aca="false">AG31/($AM31-$B$3)</f>
        <v>0.709560039695667</v>
      </c>
      <c r="AK31" s="99" t="n">
        <f aca="false">SUM(AH31:AJ31)</f>
        <v>1</v>
      </c>
      <c r="AM31" s="28" t="n">
        <f aca="false">AG31+AF31+AE31+B$3</f>
        <v>9.22797202797203</v>
      </c>
      <c r="AN31" s="100" t="n">
        <f aca="false">IF(ISBLANK(E31),"", VLOOKUP(E31,$A$4:$B$8,2,FALSE()))</f>
        <v>2</v>
      </c>
      <c r="AO31" s="100" t="n">
        <f aca="false">IF(ISBLANK(F31),"", VLOOKUP(F31,$A$4:$B$8,2,FALSE()))</f>
        <v>4</v>
      </c>
      <c r="AP31" s="100" t="n">
        <f aca="false">IF(ISBLANK(G31),"", VLOOKUP(G31,$A$4:$B$8,2,FALSE()))</f>
        <v>4</v>
      </c>
      <c r="AQ31" s="100" t="n">
        <f aca="false">IF(ISBLANK(H31),"", VLOOKUP(H31,$A$4:$B$8,2,FALSE()))</f>
        <v>1</v>
      </c>
      <c r="AR31" s="100" t="n">
        <f aca="false">IF(ISBLANK(I31),"", VLOOKUP(I31,$A$4:$B$8,2,FALSE()))</f>
        <v>4</v>
      </c>
      <c r="AS31" s="100" t="n">
        <f aca="false">IF(ISBLANK(J31),"", VLOOKUP(J31,$A$4:$B$8,2,FALSE()))</f>
        <v>4</v>
      </c>
      <c r="AT31" s="100" t="n">
        <f aca="false">IF(ISBLANK(K31),"", VLOOKUP(K31,$A$4:$B$8,2,FALSE()))</f>
        <v>2</v>
      </c>
      <c r="AU31" s="100" t="n">
        <f aca="false">IF(ISBLANK(L31),"", VLOOKUP(L31,$A$4:$B$8,2,FALSE()))</f>
        <v>2</v>
      </c>
      <c r="AV31" s="100" t="n">
        <f aca="false">IF(ISBLANK(M31),"", VLOOKUP(M31,$A$4:$B$8,2,FALSE()))</f>
        <v>4</v>
      </c>
      <c r="AW31" s="100" t="n">
        <f aca="false">IF(ISBLANK(N31),"", VLOOKUP(N31,$A$4:$B$8,2,FALSE()))</f>
        <v>1</v>
      </c>
      <c r="AX31" s="100" t="n">
        <f aca="false">IF(ISBLANK(O31),"", VLOOKUP(O31,$A$4:$B$8,2,FALSE()))</f>
        <v>4</v>
      </c>
      <c r="AY31" s="100" t="n">
        <f aca="false">IF(ISBLANK(P31),"", VLOOKUP(P31,$A$4:$B$8,2,FALSE()))</f>
        <v>4</v>
      </c>
      <c r="AZ31" s="100" t="str">
        <f aca="false">IF(ISBLANK(Q31),"", VLOOKUP(Q31,$A$4:$B$8,2,FALSE()))</f>
        <v/>
      </c>
      <c r="BA31" s="100" t="str">
        <f aca="false">IF(ISBLANK(R31),"", VLOOKUP(R31,$A$4:$B$8,2,FALSE()))</f>
        <v/>
      </c>
      <c r="BB31" s="100" t="str">
        <f aca="false">IF(ISBLANK(S31),"", VLOOKUP(S31,$A$4:$B$8,2,FALSE()))</f>
        <v/>
      </c>
      <c r="BC31" s="100" t="str">
        <f aca="false">IF(ISBLANK(T31),"", VLOOKUP(T31,$A$4:$B$8,2,FALSE()))</f>
        <v/>
      </c>
      <c r="BD31" s="100" t="str">
        <f aca="false">IF(ISBLANK(U31),"", VLOOKUP(U31,$A$4:$B$8,2,FALSE()))</f>
        <v/>
      </c>
      <c r="BE31" s="100" t="str">
        <f aca="false">IF(ISBLANK(V31),"", VLOOKUP(V31,$A$4:$B$8,2,FALSE()))</f>
        <v/>
      </c>
      <c r="BF31" s="100" t="str">
        <f aca="false">IF(ISBLANK(W31),"", VLOOKUP(W31,$A$4:$B$8,2,FALSE()))</f>
        <v/>
      </c>
      <c r="BG31" s="100" t="str">
        <f aca="false">IF(ISBLANK(X31),"", VLOOKUP(X31,$A$4:$B$8,2,FALSE()))</f>
        <v/>
      </c>
    </row>
    <row r="32" customFormat="false" ht="17.6" hidden="false" customHeight="true" outlineLevel="0" collapsed="false">
      <c r="A32" s="88"/>
      <c r="B32" s="88"/>
      <c r="C32" s="89"/>
      <c r="D32" s="89"/>
      <c r="E32" s="90" t="s">
        <v>20</v>
      </c>
      <c r="F32" s="90" t="s">
        <v>20</v>
      </c>
      <c r="G32" s="90" t="s">
        <v>23</v>
      </c>
      <c r="H32" s="90" t="s">
        <v>14</v>
      </c>
      <c r="I32" s="90" t="s">
        <v>26</v>
      </c>
      <c r="J32" s="90" t="s">
        <v>14</v>
      </c>
      <c r="K32" s="90" t="s">
        <v>20</v>
      </c>
      <c r="L32" s="90" t="s">
        <v>20</v>
      </c>
      <c r="M32" s="90" t="s">
        <v>14</v>
      </c>
      <c r="N32" s="90" t="s">
        <v>26</v>
      </c>
      <c r="O32" s="90" t="s">
        <v>20</v>
      </c>
      <c r="P32" s="90" t="s">
        <v>20</v>
      </c>
      <c r="Q32" s="90" t="s">
        <v>26</v>
      </c>
      <c r="R32" s="90" t="s">
        <v>23</v>
      </c>
      <c r="S32" s="90"/>
      <c r="T32" s="90"/>
      <c r="U32" s="90"/>
      <c r="V32" s="90"/>
      <c r="W32" s="90"/>
      <c r="X32" s="90"/>
      <c r="Y32" s="93" t="n">
        <f aca="false">Z32*0.9</f>
        <v>7.02962037962038</v>
      </c>
      <c r="Z32" s="94" t="n">
        <f aca="false">IF((AM32) &gt; 3, AM32,3)</f>
        <v>7.81068931068931</v>
      </c>
      <c r="AA32" s="93" t="n">
        <f aca="false">Z32*1.1</f>
        <v>8.59175824175824</v>
      </c>
      <c r="AB32" s="95" t="n">
        <v>10</v>
      </c>
      <c r="AC32" s="96" t="n">
        <f aca="false">COUNT(AN32:BG32)</f>
        <v>14</v>
      </c>
      <c r="AD32" s="97" t="n">
        <f aca="false">COUNTIF(AN32:BG32,"&gt;0")</f>
        <v>11</v>
      </c>
      <c r="AE32" s="98" t="n">
        <f aca="false">AD32/AB32</f>
        <v>1.1</v>
      </c>
      <c r="AF32" s="98" t="n">
        <f aca="false">SLOPE(AN32:BG32,AN$13:BG$13)</f>
        <v>0.11978021978022</v>
      </c>
      <c r="AG32" s="98" t="n">
        <f aca="false">IF(AD32&gt;0,SUM(AN32:BG32)/AD32,-2)</f>
        <v>1.59090909090909</v>
      </c>
      <c r="AH32" s="99" t="n">
        <f aca="false">AE32/($AM32-$B$3)</f>
        <v>0.391363070908122</v>
      </c>
      <c r="AI32" s="99" t="n">
        <f aca="false">AF32/($AM32-$B$3)</f>
        <v>0.042615958770215</v>
      </c>
      <c r="AJ32" s="99" t="n">
        <f aca="false">AG32/($AM32-$B$3)</f>
        <v>0.566020970321663</v>
      </c>
      <c r="AK32" s="99" t="n">
        <f aca="false">SUM(AH32:AJ32)</f>
        <v>1</v>
      </c>
      <c r="AM32" s="28" t="n">
        <f aca="false">AG32+AF32+AE32+B$3</f>
        <v>7.81068931068931</v>
      </c>
      <c r="AN32" s="100" t="n">
        <f aca="false">IF(ISBLANK(E32),"", VLOOKUP(E32,$A$4:$B$8,2,FALSE()))</f>
        <v>1</v>
      </c>
      <c r="AO32" s="100" t="n">
        <f aca="false">IF(ISBLANK(F32),"", VLOOKUP(F32,$A$4:$B$8,2,FALSE()))</f>
        <v>1</v>
      </c>
      <c r="AP32" s="100" t="n">
        <f aca="false">IF(ISBLANK(G32),"", VLOOKUP(G32,$A$4:$B$8,2,FALSE()))</f>
        <v>2</v>
      </c>
      <c r="AQ32" s="100" t="n">
        <f aca="false">IF(ISBLANK(H32),"", VLOOKUP(H32,$A$4:$B$8,2,FALSE()))</f>
        <v>-1.5</v>
      </c>
      <c r="AR32" s="100" t="n">
        <f aca="false">IF(ISBLANK(I32),"", VLOOKUP(I32,$A$4:$B$8,2,FALSE()))</f>
        <v>4</v>
      </c>
      <c r="AS32" s="100" t="n">
        <f aca="false">IF(ISBLANK(J32),"", VLOOKUP(J32,$A$4:$B$8,2,FALSE()))</f>
        <v>-1.5</v>
      </c>
      <c r="AT32" s="100" t="n">
        <f aca="false">IF(ISBLANK(K32),"", VLOOKUP(K32,$A$4:$B$8,2,FALSE()))</f>
        <v>1</v>
      </c>
      <c r="AU32" s="100" t="n">
        <f aca="false">IF(ISBLANK(L32),"", VLOOKUP(L32,$A$4:$B$8,2,FALSE()))</f>
        <v>1</v>
      </c>
      <c r="AV32" s="100" t="n">
        <f aca="false">IF(ISBLANK(M32),"", VLOOKUP(M32,$A$4:$B$8,2,FALSE()))</f>
        <v>-1.5</v>
      </c>
      <c r="AW32" s="100" t="n">
        <f aca="false">IF(ISBLANK(N32),"", VLOOKUP(N32,$A$4:$B$8,2,FALSE()))</f>
        <v>4</v>
      </c>
      <c r="AX32" s="100" t="n">
        <f aca="false">IF(ISBLANK(O32),"", VLOOKUP(O32,$A$4:$B$8,2,FALSE()))</f>
        <v>1</v>
      </c>
      <c r="AY32" s="100" t="n">
        <f aca="false">IF(ISBLANK(P32),"", VLOOKUP(P32,$A$4:$B$8,2,FALSE()))</f>
        <v>1</v>
      </c>
      <c r="AZ32" s="100" t="n">
        <f aca="false">IF(ISBLANK(Q32),"", VLOOKUP(Q32,$A$4:$B$8,2,FALSE()))</f>
        <v>4</v>
      </c>
      <c r="BA32" s="100" t="n">
        <f aca="false">IF(ISBLANK(R32),"", VLOOKUP(R32,$A$4:$B$8,2,FALSE()))</f>
        <v>2</v>
      </c>
      <c r="BB32" s="100" t="str">
        <f aca="false">IF(ISBLANK(S32),"", VLOOKUP(S32,$A$4:$B$8,2,FALSE()))</f>
        <v/>
      </c>
      <c r="BC32" s="100" t="str">
        <f aca="false">IF(ISBLANK(T32),"", VLOOKUP(T32,$A$4:$B$8,2,FALSE()))</f>
        <v/>
      </c>
      <c r="BD32" s="100" t="str">
        <f aca="false">IF(ISBLANK(U32),"", VLOOKUP(U32,$A$4:$B$8,2,FALSE()))</f>
        <v/>
      </c>
      <c r="BE32" s="100" t="str">
        <f aca="false">IF(ISBLANK(V32),"", VLOOKUP(V32,$A$4:$B$8,2,FALSE()))</f>
        <v/>
      </c>
      <c r="BF32" s="100" t="str">
        <f aca="false">IF(ISBLANK(W32),"", VLOOKUP(W32,$A$4:$B$8,2,FALSE()))</f>
        <v/>
      </c>
      <c r="BG32" s="100" t="str">
        <f aca="false">IF(ISBLANK(X32),"", VLOOKUP(X32,$A$4:$B$8,2,FALSE()))</f>
        <v/>
      </c>
    </row>
    <row r="33" customFormat="false" ht="17.6" hidden="false" customHeight="true" outlineLevel="0" collapsed="false">
      <c r="A33" s="88"/>
      <c r="B33" s="88"/>
      <c r="C33" s="89"/>
      <c r="D33" s="89"/>
      <c r="E33" s="90" t="s">
        <v>23</v>
      </c>
      <c r="F33" s="90" t="s">
        <v>26</v>
      </c>
      <c r="G33" s="90" t="s">
        <v>23</v>
      </c>
      <c r="H33" s="90" t="s">
        <v>23</v>
      </c>
      <c r="I33" s="90" t="s">
        <v>23</v>
      </c>
      <c r="J33" s="90" t="s">
        <v>26</v>
      </c>
      <c r="K33" s="90" t="s">
        <v>26</v>
      </c>
      <c r="L33" s="90" t="s">
        <v>20</v>
      </c>
      <c r="M33" s="90" t="s">
        <v>23</v>
      </c>
      <c r="N33" s="90" t="s">
        <v>26</v>
      </c>
      <c r="O33" s="90" t="s">
        <v>23</v>
      </c>
      <c r="P33" s="90" t="s">
        <v>26</v>
      </c>
      <c r="Q33" s="90"/>
      <c r="R33" s="90"/>
      <c r="S33" s="90"/>
      <c r="T33" s="90"/>
      <c r="U33" s="90"/>
      <c r="V33" s="90"/>
      <c r="W33" s="90"/>
      <c r="X33" s="90"/>
      <c r="Y33" s="93" t="n">
        <f aca="false">Z33*0.9</f>
        <v>8.1022027972028</v>
      </c>
      <c r="Z33" s="94" t="n">
        <f aca="false">IF((AM33) &gt; 3, AM33,3)</f>
        <v>9.00244755244755</v>
      </c>
      <c r="AA33" s="93" t="n">
        <f aca="false">Z33*1.1</f>
        <v>9.90269230769231</v>
      </c>
      <c r="AB33" s="95" t="n">
        <v>10</v>
      </c>
      <c r="AC33" s="96" t="n">
        <f aca="false">COUNT(AN33:BG33)</f>
        <v>12</v>
      </c>
      <c r="AD33" s="97" t="n">
        <f aca="false">COUNTIF(AN33:BG33,"&gt;0")</f>
        <v>12</v>
      </c>
      <c r="AE33" s="98" t="n">
        <f aca="false">AD33/AB33</f>
        <v>1.2</v>
      </c>
      <c r="AF33" s="98" t="n">
        <f aca="false">SLOPE(AN33:BG33,AN$13:BG$13)</f>
        <v>0.0524475524475525</v>
      </c>
      <c r="AG33" s="98" t="n">
        <f aca="false">IF(AD33&gt;0,SUM(AN33:BG33)/AD33,-2)</f>
        <v>2.75</v>
      </c>
      <c r="AH33" s="99" t="n">
        <f aca="false">AE33/($AM33-$B$3)</f>
        <v>0.299816545819865</v>
      </c>
      <c r="AI33" s="99" t="n">
        <f aca="false">AF33/($AM33-$B$3)</f>
        <v>0.0131038700096095</v>
      </c>
      <c r="AJ33" s="99" t="n">
        <f aca="false">AG33/($AM33-$B$3)</f>
        <v>0.687079584170525</v>
      </c>
      <c r="AK33" s="99" t="n">
        <f aca="false">SUM(AH33:AJ33)</f>
        <v>1</v>
      </c>
      <c r="AM33" s="28" t="n">
        <f aca="false">AG33+AF33+AE33+B$3</f>
        <v>9.00244755244755</v>
      </c>
      <c r="AN33" s="100" t="n">
        <f aca="false">IF(ISBLANK(E33),"", VLOOKUP(E33,$A$4:$B$8,2,FALSE()))</f>
        <v>2</v>
      </c>
      <c r="AO33" s="100" t="n">
        <f aca="false">IF(ISBLANK(F33),"", VLOOKUP(F33,$A$4:$B$8,2,FALSE()))</f>
        <v>4</v>
      </c>
      <c r="AP33" s="100" t="n">
        <f aca="false">IF(ISBLANK(G33),"", VLOOKUP(G33,$A$4:$B$8,2,FALSE()))</f>
        <v>2</v>
      </c>
      <c r="AQ33" s="100" t="n">
        <f aca="false">IF(ISBLANK(H33),"", VLOOKUP(H33,$A$4:$B$8,2,FALSE()))</f>
        <v>2</v>
      </c>
      <c r="AR33" s="100" t="n">
        <f aca="false">IF(ISBLANK(I33),"", VLOOKUP(I33,$A$4:$B$8,2,FALSE()))</f>
        <v>2</v>
      </c>
      <c r="AS33" s="100" t="n">
        <f aca="false">IF(ISBLANK(J33),"", VLOOKUP(J33,$A$4:$B$8,2,FALSE()))</f>
        <v>4</v>
      </c>
      <c r="AT33" s="100" t="n">
        <f aca="false">IF(ISBLANK(K33),"", VLOOKUP(K33,$A$4:$B$8,2,FALSE()))</f>
        <v>4</v>
      </c>
      <c r="AU33" s="100" t="n">
        <f aca="false">IF(ISBLANK(L33),"", VLOOKUP(L33,$A$4:$B$8,2,FALSE()))</f>
        <v>1</v>
      </c>
      <c r="AV33" s="100" t="n">
        <f aca="false">IF(ISBLANK(M33),"", VLOOKUP(M33,$A$4:$B$8,2,FALSE()))</f>
        <v>2</v>
      </c>
      <c r="AW33" s="100" t="n">
        <f aca="false">IF(ISBLANK(N33),"", VLOOKUP(N33,$A$4:$B$8,2,FALSE()))</f>
        <v>4</v>
      </c>
      <c r="AX33" s="100" t="n">
        <f aca="false">IF(ISBLANK(O33),"", VLOOKUP(O33,$A$4:$B$8,2,FALSE()))</f>
        <v>2</v>
      </c>
      <c r="AY33" s="100" t="n">
        <f aca="false">IF(ISBLANK(P33),"", VLOOKUP(P33,$A$4:$B$8,2,FALSE()))</f>
        <v>4</v>
      </c>
      <c r="AZ33" s="100" t="str">
        <f aca="false">IF(ISBLANK(Q33),"", VLOOKUP(Q33,$A$4:$B$8,2,FALSE()))</f>
        <v/>
      </c>
      <c r="BA33" s="100" t="str">
        <f aca="false">IF(ISBLANK(R33),"", VLOOKUP(R33,$A$4:$B$8,2,FALSE()))</f>
        <v/>
      </c>
      <c r="BB33" s="100" t="str">
        <f aca="false">IF(ISBLANK(S33),"", VLOOKUP(S33,$A$4:$B$8,2,FALSE()))</f>
        <v/>
      </c>
      <c r="BC33" s="100" t="str">
        <f aca="false">IF(ISBLANK(T33),"", VLOOKUP(T33,$A$4:$B$8,2,FALSE()))</f>
        <v/>
      </c>
      <c r="BD33" s="100" t="str">
        <f aca="false">IF(ISBLANK(U33),"", VLOOKUP(U33,$A$4:$B$8,2,FALSE()))</f>
        <v/>
      </c>
      <c r="BE33" s="100" t="str">
        <f aca="false">IF(ISBLANK(V33),"", VLOOKUP(V33,$A$4:$B$8,2,FALSE()))</f>
        <v/>
      </c>
      <c r="BF33" s="100" t="str">
        <f aca="false">IF(ISBLANK(W33),"", VLOOKUP(W33,$A$4:$B$8,2,FALSE()))</f>
        <v/>
      </c>
      <c r="BG33" s="100" t="str">
        <f aca="false">IF(ISBLANK(X33),"", VLOOKUP(X33,$A$4:$B$8,2,FALSE()))</f>
        <v/>
      </c>
    </row>
    <row r="34" customFormat="false" ht="17.6" hidden="false" customHeight="true" outlineLevel="0" collapsed="false">
      <c r="A34" s="88"/>
      <c r="B34" s="88"/>
      <c r="C34" s="101"/>
      <c r="D34" s="101"/>
      <c r="E34" s="91" t="s">
        <v>23</v>
      </c>
      <c r="F34" s="91" t="s">
        <v>14</v>
      </c>
      <c r="G34" s="91" t="s">
        <v>14</v>
      </c>
      <c r="H34" s="91" t="s">
        <v>20</v>
      </c>
      <c r="I34" s="91" t="s">
        <v>17</v>
      </c>
      <c r="J34" s="91" t="s">
        <v>14</v>
      </c>
      <c r="K34" s="91" t="s">
        <v>14</v>
      </c>
      <c r="L34" s="91" t="s">
        <v>23</v>
      </c>
      <c r="M34" s="91" t="s">
        <v>20</v>
      </c>
      <c r="N34" s="90" t="s">
        <v>20</v>
      </c>
      <c r="O34" s="90" t="s">
        <v>23</v>
      </c>
      <c r="P34" s="90" t="s">
        <v>20</v>
      </c>
      <c r="Q34" s="90" t="s">
        <v>23</v>
      </c>
      <c r="R34" s="90"/>
      <c r="S34" s="90"/>
      <c r="T34" s="90"/>
      <c r="U34" s="90"/>
      <c r="V34" s="90"/>
      <c r="W34" s="91"/>
      <c r="X34" s="91"/>
      <c r="Y34" s="93" t="n">
        <f aca="false">Z34*0.9</f>
        <v>6.04298076923077</v>
      </c>
      <c r="Z34" s="94" t="n">
        <f aca="false">IF((AM34) &gt; 3, AM34,3)</f>
        <v>6.71442307692308</v>
      </c>
      <c r="AA34" s="93" t="n">
        <f aca="false">Z34*1.1</f>
        <v>7.38586538461539</v>
      </c>
      <c r="AB34" s="95" t="n">
        <v>10</v>
      </c>
      <c r="AC34" s="96" t="n">
        <f aca="false">COUNT(AN34:BG34)</f>
        <v>13</v>
      </c>
      <c r="AD34" s="97" t="n">
        <f aca="false">COUNTIF(AN34:BG34,"&gt;0")</f>
        <v>8</v>
      </c>
      <c r="AE34" s="98" t="n">
        <f aca="false">AD34/AB34</f>
        <v>0.8</v>
      </c>
      <c r="AF34" s="98" t="n">
        <f aca="false">SLOPE(AN34:BG34,AN$13:BG$13)</f>
        <v>0.176923076923077</v>
      </c>
      <c r="AG34" s="98" t="n">
        <f aca="false">IF(AD34&gt;0,SUM(AN34:BG34)/AD34,-2)</f>
        <v>0.7375</v>
      </c>
      <c r="AH34" s="99" t="n">
        <f aca="false">AE34/($AM34-$B$3)</f>
        <v>0.46662927650028</v>
      </c>
      <c r="AI34" s="99" t="n">
        <f aca="false">AF34/($AM34-$B$3)</f>
        <v>0.103196859226024</v>
      </c>
      <c r="AJ34" s="99" t="n">
        <f aca="false">AG34/($AM34-$B$3)</f>
        <v>0.430173864273696</v>
      </c>
      <c r="AK34" s="99" t="n">
        <f aca="false">SUM(AH34:AJ34)</f>
        <v>1</v>
      </c>
      <c r="AM34" s="28" t="n">
        <f aca="false">AG34+AF34+AE34+B$3</f>
        <v>6.71442307692308</v>
      </c>
      <c r="AN34" s="100" t="n">
        <f aca="false">IF(ISBLANK(E34),"", VLOOKUP(E34,$A$4:$B$8,2,FALSE()))</f>
        <v>2</v>
      </c>
      <c r="AO34" s="100" t="n">
        <f aca="false">IF(ISBLANK(F34),"", VLOOKUP(F34,$A$4:$B$8,2,FALSE()))</f>
        <v>-1.5</v>
      </c>
      <c r="AP34" s="100" t="n">
        <f aca="false">IF(ISBLANK(G34),"", VLOOKUP(G34,$A$4:$B$8,2,FALSE()))</f>
        <v>-1.5</v>
      </c>
      <c r="AQ34" s="100" t="n">
        <f aca="false">IF(ISBLANK(H34),"", VLOOKUP(H34,$A$4:$B$8,2,FALSE()))</f>
        <v>1</v>
      </c>
      <c r="AR34" s="100" t="n">
        <f aca="false">IF(ISBLANK(I34),"", VLOOKUP(I34,$A$4:$B$8,2,FALSE()))</f>
        <v>-0.1</v>
      </c>
      <c r="AS34" s="100" t="n">
        <f aca="false">IF(ISBLANK(J34),"", VLOOKUP(J34,$A$4:$B$8,2,FALSE()))</f>
        <v>-1.5</v>
      </c>
      <c r="AT34" s="100" t="n">
        <f aca="false">IF(ISBLANK(K34),"", VLOOKUP(K34,$A$4:$B$8,2,FALSE()))</f>
        <v>-1.5</v>
      </c>
      <c r="AU34" s="100" t="n">
        <f aca="false">IF(ISBLANK(L34),"", VLOOKUP(L34,$A$4:$B$8,2,FALSE()))</f>
        <v>2</v>
      </c>
      <c r="AV34" s="100" t="n">
        <f aca="false">IF(ISBLANK(M34),"", VLOOKUP(M34,$A$4:$B$8,2,FALSE()))</f>
        <v>1</v>
      </c>
      <c r="AW34" s="100" t="n">
        <f aca="false">IF(ISBLANK(N34),"", VLOOKUP(N34,$A$4:$B$8,2,FALSE()))</f>
        <v>1</v>
      </c>
      <c r="AX34" s="100" t="n">
        <f aca="false">IF(ISBLANK(O34),"", VLOOKUP(O34,$A$4:$B$8,2,FALSE()))</f>
        <v>2</v>
      </c>
      <c r="AY34" s="100" t="n">
        <f aca="false">IF(ISBLANK(P34),"", VLOOKUP(P34,$A$4:$B$8,2,FALSE()))</f>
        <v>1</v>
      </c>
      <c r="AZ34" s="100" t="n">
        <f aca="false">IF(ISBLANK(Q34),"", VLOOKUP(Q34,$A$4:$B$8,2,FALSE()))</f>
        <v>2</v>
      </c>
      <c r="BA34" s="100" t="str">
        <f aca="false">IF(ISBLANK(R34),"", VLOOKUP(R34,$A$4:$B$8,2,FALSE()))</f>
        <v/>
      </c>
      <c r="BB34" s="100" t="str">
        <f aca="false">IF(ISBLANK(S34),"", VLOOKUP(S34,$A$4:$B$8,2,FALSE()))</f>
        <v/>
      </c>
      <c r="BC34" s="100" t="str">
        <f aca="false">IF(ISBLANK(T34),"", VLOOKUP(T34,$A$4:$B$8,2,FALSE()))</f>
        <v/>
      </c>
      <c r="BD34" s="100" t="str">
        <f aca="false">IF(ISBLANK(U34),"", VLOOKUP(U34,$A$4:$B$8,2,FALSE()))</f>
        <v/>
      </c>
      <c r="BE34" s="100" t="str">
        <f aca="false">IF(ISBLANK(V34),"", VLOOKUP(V34,$A$4:$B$8,2,FALSE()))</f>
        <v/>
      </c>
      <c r="BF34" s="100" t="str">
        <f aca="false">IF(ISBLANK(W34),"", VLOOKUP(W34,$A$4:$B$8,2,FALSE()))</f>
        <v/>
      </c>
      <c r="BG34" s="100" t="str">
        <f aca="false">IF(ISBLANK(X34),"", VLOOKUP(X34,$A$4:$B$8,2,FALSE()))</f>
        <v/>
      </c>
    </row>
    <row r="35" customFormat="false" ht="17.6" hidden="false" customHeight="true" outlineLevel="0" collapsed="false">
      <c r="A35" s="91"/>
      <c r="B35" s="91"/>
      <c r="C35" s="102"/>
      <c r="D35" s="102"/>
      <c r="E35" s="90" t="s">
        <v>14</v>
      </c>
      <c r="F35" s="90" t="s">
        <v>14</v>
      </c>
      <c r="G35" s="90" t="s">
        <v>23</v>
      </c>
      <c r="H35" s="90" t="s">
        <v>23</v>
      </c>
      <c r="I35" s="90" t="s">
        <v>20</v>
      </c>
      <c r="J35" s="90" t="s">
        <v>14</v>
      </c>
      <c r="K35" s="90" t="s">
        <v>20</v>
      </c>
      <c r="L35" s="91"/>
      <c r="M35" s="90"/>
      <c r="N35" s="90"/>
      <c r="O35" s="90"/>
      <c r="P35" s="103"/>
      <c r="Q35" s="90"/>
      <c r="R35" s="90"/>
      <c r="S35" s="90"/>
      <c r="T35" s="90"/>
      <c r="U35" s="90"/>
      <c r="V35" s="90"/>
      <c r="W35" s="91"/>
      <c r="X35" s="91"/>
      <c r="Y35" s="93" t="n">
        <f aca="false">Z35*0.9</f>
        <v>5.56071428571429</v>
      </c>
      <c r="Z35" s="94" t="n">
        <f aca="false">IF((AM35) &gt; 3, AM35,3)</f>
        <v>6.17857142857143</v>
      </c>
      <c r="AA35" s="93" t="n">
        <f aca="false">Z35*1.1</f>
        <v>6.79642857142857</v>
      </c>
      <c r="AB35" s="95" t="n">
        <v>7</v>
      </c>
      <c r="AC35" s="96" t="n">
        <f aca="false">COUNT(AN35:BG35)</f>
        <v>7</v>
      </c>
      <c r="AD35" s="97" t="n">
        <f aca="false">COUNTIF(AN35:BG35,"&gt;0")</f>
        <v>4</v>
      </c>
      <c r="AE35" s="98" t="n">
        <f aca="false">AD35/AB35</f>
        <v>0.571428571428571</v>
      </c>
      <c r="AF35" s="98" t="n">
        <f aca="false">SLOPE(AN35:BG35,AN$13:BG$13)</f>
        <v>0.232142857142857</v>
      </c>
      <c r="AG35" s="98" t="n">
        <f aca="false">IF(AD35&gt;0,SUM(AN35:BG35)/AD35,-2)</f>
        <v>0.375</v>
      </c>
      <c r="AH35" s="99" t="n">
        <f aca="false">AE35/($AM35-$B$3)</f>
        <v>0.484848484848485</v>
      </c>
      <c r="AI35" s="99" t="n">
        <f aca="false">AF35/($AM35-$B$3)</f>
        <v>0.196969696969697</v>
      </c>
      <c r="AJ35" s="99" t="n">
        <f aca="false">AG35/($AM35-$B$3)</f>
        <v>0.318181818181818</v>
      </c>
      <c r="AK35" s="99" t="n">
        <f aca="false">SUM(AH35:AJ35)</f>
        <v>1</v>
      </c>
      <c r="AM35" s="28" t="n">
        <f aca="false">AG35+AF35+AE35+B$3</f>
        <v>6.17857142857143</v>
      </c>
      <c r="AN35" s="100" t="n">
        <f aca="false">IF(ISBLANK(E35),"", VLOOKUP(E35,$A$4:$B$8,2,FALSE()))</f>
        <v>-1.5</v>
      </c>
      <c r="AO35" s="100" t="n">
        <f aca="false">IF(ISBLANK(F35),"", VLOOKUP(F35,$A$4:$B$8,2,FALSE()))</f>
        <v>-1.5</v>
      </c>
      <c r="AP35" s="100" t="n">
        <f aca="false">IF(ISBLANK(G35),"", VLOOKUP(G35,$A$4:$B$8,2,FALSE()))</f>
        <v>2</v>
      </c>
      <c r="AQ35" s="100" t="n">
        <f aca="false">IF(ISBLANK(H35),"", VLOOKUP(H35,$A$4:$B$8,2,FALSE()))</f>
        <v>2</v>
      </c>
      <c r="AR35" s="100" t="n">
        <f aca="false">IF(ISBLANK(I35),"", VLOOKUP(I35,$A$4:$B$8,2,FALSE()))</f>
        <v>1</v>
      </c>
      <c r="AS35" s="100" t="n">
        <f aca="false">IF(ISBLANK(J35),"", VLOOKUP(J35,$A$4:$B$8,2,FALSE()))</f>
        <v>-1.5</v>
      </c>
      <c r="AT35" s="100" t="n">
        <f aca="false">IF(ISBLANK(K35),"", VLOOKUP(K35,$A$4:$B$8,2,FALSE()))</f>
        <v>1</v>
      </c>
      <c r="AU35" s="100" t="str">
        <f aca="false">IF(ISBLANK(L35),"", VLOOKUP(L35,$A$4:$B$8,2,FALSE()))</f>
        <v/>
      </c>
      <c r="AV35" s="100" t="str">
        <f aca="false">IF(ISBLANK(M35),"", VLOOKUP(M35,$A$4:$B$8,2,FALSE()))</f>
        <v/>
      </c>
      <c r="AW35" s="100" t="str">
        <f aca="false">IF(ISBLANK(N35),"", VLOOKUP(N35,$A$4:$B$8,2,FALSE()))</f>
        <v/>
      </c>
      <c r="AX35" s="100" t="str">
        <f aca="false">IF(ISBLANK(O35),"", VLOOKUP(O35,$A$4:$B$8,2,FALSE()))</f>
        <v/>
      </c>
      <c r="AY35" s="100" t="str">
        <f aca="false">IF(ISBLANK(P35),"", VLOOKUP(P35,$A$4:$B$8,2,FALSE()))</f>
        <v/>
      </c>
      <c r="AZ35" s="100" t="str">
        <f aca="false">IF(ISBLANK(Q35),"", VLOOKUP(Q35,$A$4:$B$8,2,FALSE()))</f>
        <v/>
      </c>
      <c r="BA35" s="100" t="str">
        <f aca="false">IF(ISBLANK(R35),"", VLOOKUP(R35,$A$4:$B$8,2,FALSE()))</f>
        <v/>
      </c>
      <c r="BB35" s="100" t="str">
        <f aca="false">IF(ISBLANK(S35),"", VLOOKUP(S35,$A$4:$B$8,2,FALSE()))</f>
        <v/>
      </c>
      <c r="BC35" s="100" t="str">
        <f aca="false">IF(ISBLANK(T35),"", VLOOKUP(T35,$A$4:$B$8,2,FALSE()))</f>
        <v/>
      </c>
      <c r="BD35" s="100" t="str">
        <f aca="false">IF(ISBLANK(U35),"", VLOOKUP(U35,$A$4:$B$8,2,FALSE()))</f>
        <v/>
      </c>
      <c r="BE35" s="100" t="str">
        <f aca="false">IF(ISBLANK(V35),"", VLOOKUP(V35,$A$4:$B$8,2,FALSE()))</f>
        <v/>
      </c>
      <c r="BF35" s="100" t="str">
        <f aca="false">IF(ISBLANK(W35),"", VLOOKUP(W35,$A$4:$B$8,2,FALSE()))</f>
        <v/>
      </c>
      <c r="BG35" s="100" t="str">
        <f aca="false">IF(ISBLANK(X35),"", VLOOKUP(X35,$A$4:$B$8,2,FALSE()))</f>
        <v/>
      </c>
    </row>
    <row r="36" customFormat="false" ht="17.6" hidden="false" customHeight="true" outlineLevel="0" collapsed="false">
      <c r="A36" s="91"/>
      <c r="B36" s="91"/>
      <c r="C36" s="102"/>
      <c r="D36" s="102"/>
      <c r="E36" s="90" t="s">
        <v>14</v>
      </c>
      <c r="F36" s="90" t="s">
        <v>14</v>
      </c>
      <c r="G36" s="90" t="s">
        <v>23</v>
      </c>
      <c r="H36" s="90" t="s">
        <v>14</v>
      </c>
      <c r="I36" s="90" t="s">
        <v>14</v>
      </c>
      <c r="J36" s="90" t="s">
        <v>14</v>
      </c>
      <c r="K36" s="90"/>
      <c r="L36" s="91"/>
      <c r="M36" s="90"/>
      <c r="N36" s="90"/>
      <c r="O36" s="90"/>
      <c r="P36" s="90"/>
      <c r="Q36" s="90"/>
      <c r="R36" s="90"/>
      <c r="S36" s="90"/>
      <c r="T36" s="90"/>
      <c r="U36" s="90"/>
      <c r="V36" s="90"/>
      <c r="W36" s="91"/>
      <c r="X36" s="91"/>
      <c r="Y36" s="93" t="n">
        <f aca="false">Z36*0.9</f>
        <v>2.7</v>
      </c>
      <c r="Z36" s="94" t="n">
        <f aca="false">IF((AM36) &gt; 3, AM36,3)</f>
        <v>3</v>
      </c>
      <c r="AA36" s="93" t="n">
        <f aca="false">Z36*1.1</f>
        <v>3.3</v>
      </c>
      <c r="AB36" s="95" t="n">
        <v>7</v>
      </c>
      <c r="AC36" s="96" t="n">
        <f aca="false">COUNT(AN36:BG36)</f>
        <v>6</v>
      </c>
      <c r="AD36" s="97" t="n">
        <f aca="false">COUNTIF(AN36:BG36,"&gt;0")</f>
        <v>1</v>
      </c>
      <c r="AE36" s="98" t="n">
        <f aca="false">AD36/AB36</f>
        <v>0.142857142857143</v>
      </c>
      <c r="AF36" s="98" t="n">
        <f aca="false">SLOPE(AN36:BG36,AN$13:BG$13)</f>
        <v>-0.1</v>
      </c>
      <c r="AG36" s="98" t="n">
        <f aca="false">IF(AD36&gt;0,SUM(AN36:BG36)/AD36,-2)</f>
        <v>-5.5</v>
      </c>
      <c r="AH36" s="99" t="n">
        <f aca="false">AE36/($AM36-$B$3)</f>
        <v>-0.0261780104712042</v>
      </c>
      <c r="AI36" s="99" t="n">
        <f aca="false">AF36/($AM36-$B$3)</f>
        <v>0.0183246073298429</v>
      </c>
      <c r="AJ36" s="99" t="n">
        <f aca="false">AG36/($AM36-$B$3)</f>
        <v>1.00785340314136</v>
      </c>
      <c r="AK36" s="99" t="n">
        <f aca="false">SUM(AH36:AJ36)</f>
        <v>1</v>
      </c>
      <c r="AM36" s="28" t="n">
        <f aca="false">AG36+AF36+AE36+B$3</f>
        <v>-0.457142857142856</v>
      </c>
      <c r="AN36" s="100" t="n">
        <f aca="false">IF(ISBLANK(E36),"", VLOOKUP(E36,$A$4:$B$8,2,FALSE()))</f>
        <v>-1.5</v>
      </c>
      <c r="AO36" s="100" t="n">
        <f aca="false">IF(ISBLANK(F36),"", VLOOKUP(F36,$A$4:$B$8,2,FALSE()))</f>
        <v>-1.5</v>
      </c>
      <c r="AP36" s="100" t="n">
        <f aca="false">IF(ISBLANK(G36),"", VLOOKUP(G36,$A$4:$B$8,2,FALSE()))</f>
        <v>2</v>
      </c>
      <c r="AQ36" s="100" t="n">
        <f aca="false">IF(ISBLANK(H36),"", VLOOKUP(H36,$A$4:$B$8,2,FALSE()))</f>
        <v>-1.5</v>
      </c>
      <c r="AR36" s="100" t="n">
        <f aca="false">IF(ISBLANK(I36),"", VLOOKUP(I36,$A$4:$B$8,2,FALSE()))</f>
        <v>-1.5</v>
      </c>
      <c r="AS36" s="100" t="n">
        <f aca="false">IF(ISBLANK(J36),"", VLOOKUP(J36,$A$4:$B$8,2,FALSE()))</f>
        <v>-1.5</v>
      </c>
      <c r="AT36" s="100" t="str">
        <f aca="false">IF(ISBLANK(K36),"", VLOOKUP(K36,$A$4:$B$8,2,FALSE()))</f>
        <v/>
      </c>
      <c r="AU36" s="100" t="str">
        <f aca="false">IF(ISBLANK(L36),"", VLOOKUP(L36,$A$4:$B$8,2,FALSE()))</f>
        <v/>
      </c>
      <c r="AV36" s="100" t="str">
        <f aca="false">IF(ISBLANK(M36),"", VLOOKUP(M36,$A$4:$B$8,2,FALSE()))</f>
        <v/>
      </c>
      <c r="AW36" s="100" t="str">
        <f aca="false">IF(ISBLANK(N36),"", VLOOKUP(N36,$A$4:$B$8,2,FALSE()))</f>
        <v/>
      </c>
      <c r="AX36" s="100" t="str">
        <f aca="false">IF(ISBLANK(O36),"", VLOOKUP(O36,$A$4:$B$8,2,FALSE()))</f>
        <v/>
      </c>
      <c r="AY36" s="100" t="str">
        <f aca="false">IF(ISBLANK(P36),"", VLOOKUP(P36,$A$4:$B$8,2,FALSE()))</f>
        <v/>
      </c>
      <c r="AZ36" s="100" t="str">
        <f aca="false">IF(ISBLANK(Q36),"", VLOOKUP(Q36,$A$4:$B$8,2,FALSE()))</f>
        <v/>
      </c>
      <c r="BA36" s="100" t="str">
        <f aca="false">IF(ISBLANK(R36),"", VLOOKUP(R36,$A$4:$B$8,2,FALSE()))</f>
        <v/>
      </c>
      <c r="BB36" s="100" t="str">
        <f aca="false">IF(ISBLANK(S36),"", VLOOKUP(S36,$A$4:$B$8,2,FALSE()))</f>
        <v/>
      </c>
      <c r="BC36" s="100" t="str">
        <f aca="false">IF(ISBLANK(T36),"", VLOOKUP(T36,$A$4:$B$8,2,FALSE()))</f>
        <v/>
      </c>
      <c r="BD36" s="100" t="str">
        <f aca="false">IF(ISBLANK(U36),"", VLOOKUP(U36,$A$4:$B$8,2,FALSE()))</f>
        <v/>
      </c>
      <c r="BE36" s="100" t="str">
        <f aca="false">IF(ISBLANK(V36),"", VLOOKUP(V36,$A$4:$B$8,2,FALSE()))</f>
        <v/>
      </c>
      <c r="BF36" s="100" t="str">
        <f aca="false">IF(ISBLANK(W36),"", VLOOKUP(W36,$A$4:$B$8,2,FALSE()))</f>
        <v/>
      </c>
      <c r="BG36" s="100" t="str">
        <f aca="false">IF(ISBLANK(X36),"", VLOOKUP(X36,$A$4:$B$8,2,FALSE()))</f>
        <v/>
      </c>
    </row>
    <row r="37" customFormat="false" ht="17.6" hidden="false" customHeight="true" outlineLevel="0" collapsed="false">
      <c r="A37" s="91"/>
      <c r="B37" s="91"/>
      <c r="C37" s="102"/>
      <c r="D37" s="102"/>
      <c r="E37" s="90" t="s">
        <v>23</v>
      </c>
      <c r="F37" s="90" t="s">
        <v>14</v>
      </c>
      <c r="G37" s="90" t="s">
        <v>23</v>
      </c>
      <c r="H37" s="90" t="s">
        <v>20</v>
      </c>
      <c r="I37" s="90" t="s">
        <v>20</v>
      </c>
      <c r="J37" s="90" t="s">
        <v>20</v>
      </c>
      <c r="K37" s="90" t="s">
        <v>20</v>
      </c>
      <c r="L37" s="91" t="s">
        <v>23</v>
      </c>
      <c r="M37" s="90" t="s">
        <v>14</v>
      </c>
      <c r="N37" s="90" t="s">
        <v>20</v>
      </c>
      <c r="O37" s="90"/>
      <c r="P37" s="90"/>
      <c r="Q37" s="90"/>
      <c r="R37" s="90"/>
      <c r="S37" s="90"/>
      <c r="T37" s="90"/>
      <c r="U37" s="90"/>
      <c r="V37" s="90"/>
      <c r="W37" s="91"/>
      <c r="X37" s="91"/>
      <c r="Y37" s="93" t="n">
        <f aca="false">Z37*0.9</f>
        <v>6.37948051948052</v>
      </c>
      <c r="Z37" s="94" t="n">
        <f aca="false">IF((AM37) &gt; 3, AM37,3)</f>
        <v>7.08831168831169</v>
      </c>
      <c r="AA37" s="93" t="n">
        <f aca="false">Z37*1.1</f>
        <v>7.79714285714286</v>
      </c>
      <c r="AB37" s="95" t="n">
        <v>7</v>
      </c>
      <c r="AC37" s="96" t="n">
        <f aca="false">COUNT(AN37:BG37)</f>
        <v>10</v>
      </c>
      <c r="AD37" s="97" t="n">
        <f aca="false">COUNTIF(AN37:BG37,"&gt;0")</f>
        <v>8</v>
      </c>
      <c r="AE37" s="98" t="n">
        <f aca="false">AD37/AB37</f>
        <v>1.14285714285714</v>
      </c>
      <c r="AF37" s="98" t="n">
        <f aca="false">SLOPE(AN37:BG37,AN$13:BG$13)</f>
        <v>-0.0545454545454545</v>
      </c>
      <c r="AG37" s="98" t="n">
        <f aca="false">IF(AD37&gt;0,SUM(AN37:BG37)/AD37,-2)</f>
        <v>1</v>
      </c>
      <c r="AH37" s="99" t="n">
        <f aca="false">AE37/($AM37-$B$3)</f>
        <v>0.54726368159204</v>
      </c>
      <c r="AI37" s="99" t="n">
        <f aca="false">AF37/($AM37-$B$3)</f>
        <v>-0.0261194029850746</v>
      </c>
      <c r="AJ37" s="99" t="n">
        <f aca="false">AG37/($AM37-$B$3)</f>
        <v>0.478855721393035</v>
      </c>
      <c r="AK37" s="99" t="n">
        <f aca="false">SUM(AH37:AJ37)</f>
        <v>1</v>
      </c>
      <c r="AM37" s="28" t="n">
        <f aca="false">AG37+AF37+AE37+B$3</f>
        <v>7.08831168831169</v>
      </c>
      <c r="AN37" s="100" t="n">
        <f aca="false">IF(ISBLANK(E37),"", VLOOKUP(E37,$A$4:$B$8,2,FALSE()))</f>
        <v>2</v>
      </c>
      <c r="AO37" s="100" t="n">
        <f aca="false">IF(ISBLANK(F37),"", VLOOKUP(F37,$A$4:$B$8,2,FALSE()))</f>
        <v>-1.5</v>
      </c>
      <c r="AP37" s="100" t="n">
        <f aca="false">IF(ISBLANK(G37),"", VLOOKUP(G37,$A$4:$B$8,2,FALSE()))</f>
        <v>2</v>
      </c>
      <c r="AQ37" s="100" t="n">
        <f aca="false">IF(ISBLANK(H37),"", VLOOKUP(H37,$A$4:$B$8,2,FALSE()))</f>
        <v>1</v>
      </c>
      <c r="AR37" s="100" t="n">
        <f aca="false">IF(ISBLANK(I37),"", VLOOKUP(I37,$A$4:$B$8,2,FALSE()))</f>
        <v>1</v>
      </c>
      <c r="AS37" s="100" t="n">
        <f aca="false">IF(ISBLANK(J37),"", VLOOKUP(J37,$A$4:$B$8,2,FALSE()))</f>
        <v>1</v>
      </c>
      <c r="AT37" s="100" t="n">
        <f aca="false">IF(ISBLANK(K37),"", VLOOKUP(K37,$A$4:$B$8,2,FALSE()))</f>
        <v>1</v>
      </c>
      <c r="AU37" s="100" t="n">
        <f aca="false">IF(ISBLANK(L37),"", VLOOKUP(L37,$A$4:$B$8,2,FALSE()))</f>
        <v>2</v>
      </c>
      <c r="AV37" s="100" t="n">
        <f aca="false">IF(ISBLANK(M37),"", VLOOKUP(M37,$A$4:$B$8,2,FALSE()))</f>
        <v>-1.5</v>
      </c>
      <c r="AW37" s="100" t="n">
        <f aca="false">IF(ISBLANK(N37),"", VLOOKUP(N37,$A$4:$B$8,2,FALSE()))</f>
        <v>1</v>
      </c>
      <c r="AX37" s="100" t="str">
        <f aca="false">IF(ISBLANK(O37),"", VLOOKUP(O37,$A$4:$B$8,2,FALSE()))</f>
        <v/>
      </c>
      <c r="AY37" s="100" t="str">
        <f aca="false">IF(ISBLANK(P37),"", VLOOKUP(P37,$A$4:$B$8,2,FALSE()))</f>
        <v/>
      </c>
      <c r="AZ37" s="100" t="str">
        <f aca="false">IF(ISBLANK(Q37),"", VLOOKUP(Q37,$A$4:$B$8,2,FALSE()))</f>
        <v/>
      </c>
      <c r="BA37" s="100" t="str">
        <f aca="false">IF(ISBLANK(R37),"", VLOOKUP(R37,$A$4:$B$8,2,FALSE()))</f>
        <v/>
      </c>
      <c r="BB37" s="100" t="str">
        <f aca="false">IF(ISBLANK(S37),"", VLOOKUP(S37,$A$4:$B$8,2,FALSE()))</f>
        <v/>
      </c>
      <c r="BC37" s="100" t="str">
        <f aca="false">IF(ISBLANK(T37),"", VLOOKUP(T37,$A$4:$B$8,2,FALSE()))</f>
        <v/>
      </c>
      <c r="BD37" s="100" t="str">
        <f aca="false">IF(ISBLANK(U37),"", VLOOKUP(U37,$A$4:$B$8,2,FALSE()))</f>
        <v/>
      </c>
      <c r="BE37" s="100" t="str">
        <f aca="false">IF(ISBLANK(V37),"", VLOOKUP(V37,$A$4:$B$8,2,FALSE()))</f>
        <v/>
      </c>
      <c r="BF37" s="100" t="str">
        <f aca="false">IF(ISBLANK(W37),"", VLOOKUP(W37,$A$4:$B$8,2,FALSE()))</f>
        <v/>
      </c>
      <c r="BG37" s="100" t="str">
        <f aca="false">IF(ISBLANK(X37),"", VLOOKUP(X37,$A$4:$B$8,2,FALSE()))</f>
        <v/>
      </c>
    </row>
    <row r="38" customFormat="false" ht="17.6" hidden="false" customHeight="true" outlineLevel="0" collapsed="false">
      <c r="A38" s="91"/>
      <c r="B38" s="91"/>
      <c r="C38" s="102"/>
      <c r="D38" s="102"/>
      <c r="E38" s="90" t="s">
        <v>20</v>
      </c>
      <c r="F38" s="90" t="s">
        <v>20</v>
      </c>
      <c r="G38" s="90" t="s">
        <v>14</v>
      </c>
      <c r="H38" s="90" t="s">
        <v>14</v>
      </c>
      <c r="I38" s="90" t="s">
        <v>14</v>
      </c>
      <c r="J38" s="90" t="s">
        <v>20</v>
      </c>
      <c r="K38" s="90" t="s">
        <v>20</v>
      </c>
      <c r="L38" s="91" t="s">
        <v>20</v>
      </c>
      <c r="M38" s="90" t="s">
        <v>20</v>
      </c>
      <c r="N38" s="90"/>
      <c r="O38" s="90"/>
      <c r="P38" s="90"/>
      <c r="Q38" s="90"/>
      <c r="R38" s="90"/>
      <c r="S38" s="90"/>
      <c r="T38" s="90"/>
      <c r="U38" s="90"/>
      <c r="V38" s="90"/>
      <c r="W38" s="91"/>
      <c r="X38" s="91"/>
      <c r="Y38" s="93" t="n">
        <f aca="false">Z38*0.9</f>
        <v>5.60892857142857</v>
      </c>
      <c r="Z38" s="94" t="n">
        <f aca="false">IF((AM38) &gt; 3, AM38,3)</f>
        <v>6.23214285714286</v>
      </c>
      <c r="AA38" s="93" t="n">
        <f aca="false">Z38*1.1</f>
        <v>6.85535714285714</v>
      </c>
      <c r="AB38" s="95" t="n">
        <v>7</v>
      </c>
      <c r="AC38" s="96" t="n">
        <f aca="false">COUNT(AN38:BG38)</f>
        <v>9</v>
      </c>
      <c r="AD38" s="97" t="n">
        <f aca="false">COUNTIF(AN38:BG38,"&gt;0")</f>
        <v>6</v>
      </c>
      <c r="AE38" s="98" t="n">
        <f aca="false">AD38/AB38</f>
        <v>0.857142857142857</v>
      </c>
      <c r="AF38" s="98" t="n">
        <f aca="false">SLOPE(AN38:BG38,AN$13:BG$13)</f>
        <v>0.125</v>
      </c>
      <c r="AG38" s="98" t="n">
        <f aca="false">IF(AD38&gt;0,SUM(AN38:BG38)/AD38,-2)</f>
        <v>0.25</v>
      </c>
      <c r="AH38" s="99" t="n">
        <f aca="false">AE38/($AM38-$B$3)</f>
        <v>0.695652173913043</v>
      </c>
      <c r="AI38" s="99" t="n">
        <f aca="false">AF38/($AM38-$B$3)</f>
        <v>0.101449275362319</v>
      </c>
      <c r="AJ38" s="99" t="n">
        <f aca="false">AG38/($AM38-$B$3)</f>
        <v>0.202898550724638</v>
      </c>
      <c r="AK38" s="99" t="n">
        <f aca="false">SUM(AH38:AJ38)</f>
        <v>1</v>
      </c>
      <c r="AM38" s="28" t="n">
        <f aca="false">AG38+AF38+AE38+B$3</f>
        <v>6.23214285714286</v>
      </c>
      <c r="AN38" s="100" t="n">
        <f aca="false">IF(ISBLANK(E38),"", VLOOKUP(E38,$A$4:$B$8,2,FALSE()))</f>
        <v>1</v>
      </c>
      <c r="AO38" s="100" t="n">
        <f aca="false">IF(ISBLANK(F38),"", VLOOKUP(F38,$A$4:$B$8,2,FALSE()))</f>
        <v>1</v>
      </c>
      <c r="AP38" s="100" t="n">
        <f aca="false">IF(ISBLANK(G38),"", VLOOKUP(G38,$A$4:$B$8,2,FALSE()))</f>
        <v>-1.5</v>
      </c>
      <c r="AQ38" s="100" t="n">
        <f aca="false">IF(ISBLANK(H38),"", VLOOKUP(H38,$A$4:$B$8,2,FALSE()))</f>
        <v>-1.5</v>
      </c>
      <c r="AR38" s="100" t="n">
        <f aca="false">IF(ISBLANK(I38),"", VLOOKUP(I38,$A$4:$B$8,2,FALSE()))</f>
        <v>-1.5</v>
      </c>
      <c r="AS38" s="100" t="n">
        <f aca="false">IF(ISBLANK(J38),"", VLOOKUP(J38,$A$4:$B$8,2,FALSE()))</f>
        <v>1</v>
      </c>
      <c r="AT38" s="100" t="n">
        <f aca="false">IF(ISBLANK(K38),"", VLOOKUP(K38,$A$4:$B$8,2,FALSE()))</f>
        <v>1</v>
      </c>
      <c r="AU38" s="100" t="n">
        <f aca="false">IF(ISBLANK(L38),"", VLOOKUP(L38,$A$4:$B$8,2,FALSE()))</f>
        <v>1</v>
      </c>
      <c r="AV38" s="100" t="n">
        <f aca="false">IF(ISBLANK(M38),"", VLOOKUP(M38,$A$4:$B$8,2,FALSE()))</f>
        <v>1</v>
      </c>
      <c r="AW38" s="100" t="str">
        <f aca="false">IF(ISBLANK(N38),"", VLOOKUP(N38,$A$4:$B$8,2,FALSE()))</f>
        <v/>
      </c>
      <c r="AX38" s="100" t="str">
        <f aca="false">IF(ISBLANK(O38),"", VLOOKUP(O38,$A$4:$B$8,2,FALSE()))</f>
        <v/>
      </c>
      <c r="AY38" s="100" t="str">
        <f aca="false">IF(ISBLANK(P38),"", VLOOKUP(P38,$A$4:$B$8,2,FALSE()))</f>
        <v/>
      </c>
      <c r="AZ38" s="100" t="str">
        <f aca="false">IF(ISBLANK(Q38),"", VLOOKUP(Q38,$A$4:$B$8,2,FALSE()))</f>
        <v/>
      </c>
      <c r="BA38" s="100" t="str">
        <f aca="false">IF(ISBLANK(R38),"", VLOOKUP(R38,$A$4:$B$8,2,FALSE()))</f>
        <v/>
      </c>
      <c r="BB38" s="100" t="str">
        <f aca="false">IF(ISBLANK(S38),"", VLOOKUP(S38,$A$4:$B$8,2,FALSE()))</f>
        <v/>
      </c>
      <c r="BC38" s="100" t="str">
        <f aca="false">IF(ISBLANK(T38),"", VLOOKUP(T38,$A$4:$B$8,2,FALSE()))</f>
        <v/>
      </c>
      <c r="BD38" s="100" t="str">
        <f aca="false">IF(ISBLANK(U38),"", VLOOKUP(U38,$A$4:$B$8,2,FALSE()))</f>
        <v/>
      </c>
      <c r="BE38" s="100" t="str">
        <f aca="false">IF(ISBLANK(V38),"", VLOOKUP(V38,$A$4:$B$8,2,FALSE()))</f>
        <v/>
      </c>
      <c r="BF38" s="100" t="str">
        <f aca="false">IF(ISBLANK(W38),"", VLOOKUP(W38,$A$4:$B$8,2,FALSE()))</f>
        <v/>
      </c>
      <c r="BG38" s="100" t="str">
        <f aca="false">IF(ISBLANK(X38),"", VLOOKUP(X38,$A$4:$B$8,2,FALSE()))</f>
        <v/>
      </c>
    </row>
    <row r="39" customFormat="false" ht="17.6" hidden="false" customHeight="true" outlineLevel="0" collapsed="false">
      <c r="A39" s="91"/>
      <c r="B39" s="91"/>
      <c r="C39" s="102"/>
      <c r="D39" s="102"/>
      <c r="E39" s="90" t="s">
        <v>20</v>
      </c>
      <c r="F39" s="90" t="s">
        <v>23</v>
      </c>
      <c r="G39" s="90" t="s">
        <v>14</v>
      </c>
      <c r="H39" s="90" t="s">
        <v>23</v>
      </c>
      <c r="I39" s="90" t="s">
        <v>17</v>
      </c>
      <c r="J39" s="90" t="s">
        <v>20</v>
      </c>
      <c r="K39" s="90" t="s">
        <v>20</v>
      </c>
      <c r="L39" s="91" t="s">
        <v>23</v>
      </c>
      <c r="M39" s="90"/>
      <c r="N39" s="90"/>
      <c r="O39" s="90"/>
      <c r="P39" s="90"/>
      <c r="Q39" s="90"/>
      <c r="R39" s="90"/>
      <c r="S39" s="90"/>
      <c r="T39" s="90"/>
      <c r="U39" s="90"/>
      <c r="V39" s="90"/>
      <c r="W39" s="91"/>
      <c r="X39" s="91"/>
      <c r="Y39" s="93" t="n">
        <f aca="false">Z39*0.9</f>
        <v>6.46071428571429</v>
      </c>
      <c r="Z39" s="94" t="n">
        <f aca="false">IF((AM39) &gt; 3, AM39,3)</f>
        <v>7.17857142857143</v>
      </c>
      <c r="AA39" s="93" t="n">
        <f aca="false">Z39*1.1</f>
        <v>7.89642857142857</v>
      </c>
      <c r="AB39" s="95" t="n">
        <v>7</v>
      </c>
      <c r="AC39" s="96" t="n">
        <f aca="false">COUNT(AN39:BG39)</f>
        <v>8</v>
      </c>
      <c r="AD39" s="97" t="n">
        <f aca="false">COUNTIF(AN39:BG39,"&gt;0")</f>
        <v>6</v>
      </c>
      <c r="AE39" s="98" t="n">
        <f aca="false">AD39/AB39</f>
        <v>0.857142857142857</v>
      </c>
      <c r="AF39" s="98" t="n">
        <f aca="false">SLOPE(AN39:BG39,AN$13:BG$13)</f>
        <v>0.0880952380952381</v>
      </c>
      <c r="AG39" s="98" t="n">
        <f aca="false">IF(AD39&gt;0,SUM(AN39:BG39)/AD39,-2)</f>
        <v>1.23333333333333</v>
      </c>
      <c r="AH39" s="99" t="n">
        <f aca="false">AE39/($AM39-$B$3)</f>
        <v>0.39344262295082</v>
      </c>
      <c r="AI39" s="99" t="n">
        <f aca="false">AF39/($AM39-$B$3)</f>
        <v>0.0404371584699453</v>
      </c>
      <c r="AJ39" s="99" t="n">
        <f aca="false">AG39/($AM39-$B$3)</f>
        <v>0.566120218579235</v>
      </c>
      <c r="AK39" s="99" t="n">
        <f aca="false">SUM(AH39:AJ39)</f>
        <v>1</v>
      </c>
      <c r="AM39" s="28" t="n">
        <f aca="false">AG39+AF39+AE39+B$3</f>
        <v>7.17857142857143</v>
      </c>
      <c r="AN39" s="100" t="n">
        <f aca="false">IF(ISBLANK(E39),"", VLOOKUP(E39,$A$4:$B$8,2,FALSE()))</f>
        <v>1</v>
      </c>
      <c r="AO39" s="100" t="n">
        <f aca="false">IF(ISBLANK(F39),"", VLOOKUP(F39,$A$4:$B$8,2,FALSE()))</f>
        <v>2</v>
      </c>
      <c r="AP39" s="100" t="n">
        <f aca="false">IF(ISBLANK(G39),"", VLOOKUP(G39,$A$4:$B$8,2,FALSE()))</f>
        <v>-1.5</v>
      </c>
      <c r="AQ39" s="100" t="n">
        <f aca="false">IF(ISBLANK(H39),"", VLOOKUP(H39,$A$4:$B$8,2,FALSE()))</f>
        <v>2</v>
      </c>
      <c r="AR39" s="100" t="n">
        <f aca="false">IF(ISBLANK(I39),"", VLOOKUP(I39,$A$4:$B$8,2,FALSE()))</f>
        <v>-0.1</v>
      </c>
      <c r="AS39" s="100" t="n">
        <f aca="false">IF(ISBLANK(J39),"", VLOOKUP(J39,$A$4:$B$8,2,FALSE()))</f>
        <v>1</v>
      </c>
      <c r="AT39" s="100" t="n">
        <f aca="false">IF(ISBLANK(K39),"", VLOOKUP(K39,$A$4:$B$8,2,FALSE()))</f>
        <v>1</v>
      </c>
      <c r="AU39" s="100" t="n">
        <f aca="false">IF(ISBLANK(L39),"", VLOOKUP(L39,$A$4:$B$8,2,FALSE()))</f>
        <v>2</v>
      </c>
      <c r="AV39" s="100" t="str">
        <f aca="false">IF(ISBLANK(M39),"", VLOOKUP(M39,$A$4:$B$8,2,FALSE()))</f>
        <v/>
      </c>
      <c r="AW39" s="100" t="str">
        <f aca="false">IF(ISBLANK(N39),"", VLOOKUP(N39,$A$4:$B$8,2,FALSE()))</f>
        <v/>
      </c>
      <c r="AX39" s="100" t="str">
        <f aca="false">IF(ISBLANK(O39),"", VLOOKUP(O39,$A$4:$B$8,2,FALSE()))</f>
        <v/>
      </c>
      <c r="AY39" s="100" t="str">
        <f aca="false">IF(ISBLANK(P39),"", VLOOKUP(P39,$A$4:$B$8,2,FALSE()))</f>
        <v/>
      </c>
      <c r="AZ39" s="100" t="str">
        <f aca="false">IF(ISBLANK(Q39),"", VLOOKUP(Q39,$A$4:$B$8,2,FALSE()))</f>
        <v/>
      </c>
      <c r="BA39" s="100" t="str">
        <f aca="false">IF(ISBLANK(R39),"", VLOOKUP(R39,$A$4:$B$8,2,FALSE()))</f>
        <v/>
      </c>
      <c r="BB39" s="100" t="str">
        <f aca="false">IF(ISBLANK(S39),"", VLOOKUP(S39,$A$4:$B$8,2,FALSE()))</f>
        <v/>
      </c>
      <c r="BC39" s="100" t="str">
        <f aca="false">IF(ISBLANK(T39),"", VLOOKUP(T39,$A$4:$B$8,2,FALSE()))</f>
        <v/>
      </c>
      <c r="BD39" s="100" t="str">
        <f aca="false">IF(ISBLANK(U39),"", VLOOKUP(U39,$A$4:$B$8,2,FALSE()))</f>
        <v/>
      </c>
      <c r="BE39" s="100" t="str">
        <f aca="false">IF(ISBLANK(V39),"", VLOOKUP(V39,$A$4:$B$8,2,FALSE()))</f>
        <v/>
      </c>
      <c r="BF39" s="100" t="str">
        <f aca="false">IF(ISBLANK(W39),"", VLOOKUP(W39,$A$4:$B$8,2,FALSE()))</f>
        <v/>
      </c>
      <c r="BG39" s="100" t="str">
        <f aca="false">IF(ISBLANK(X39),"", VLOOKUP(X39,$A$4:$B$8,2,FALSE()))</f>
        <v/>
      </c>
    </row>
    <row r="40" customFormat="false" ht="17.6" hidden="false" customHeight="true" outlineLevel="0" collapsed="false">
      <c r="A40" s="91"/>
      <c r="B40" s="91"/>
      <c r="C40" s="102"/>
      <c r="D40" s="102"/>
      <c r="E40" s="90" t="s">
        <v>20</v>
      </c>
      <c r="F40" s="90" t="s">
        <v>14</v>
      </c>
      <c r="G40" s="90" t="s">
        <v>20</v>
      </c>
      <c r="H40" s="90" t="s">
        <v>20</v>
      </c>
      <c r="I40" s="90" t="s">
        <v>20</v>
      </c>
      <c r="J40" s="90" t="s">
        <v>20</v>
      </c>
      <c r="K40" s="90" t="s">
        <v>20</v>
      </c>
      <c r="L40" s="91" t="s">
        <v>20</v>
      </c>
      <c r="M40" s="90"/>
      <c r="N40" s="90"/>
      <c r="O40" s="90"/>
      <c r="P40" s="90"/>
      <c r="Q40" s="90"/>
      <c r="R40" s="90"/>
      <c r="S40" s="90"/>
      <c r="T40" s="90"/>
      <c r="U40" s="90"/>
      <c r="V40" s="90"/>
      <c r="W40" s="91"/>
      <c r="X40" s="91"/>
      <c r="Y40" s="93" t="n">
        <f aca="false">Z40*0.9</f>
        <v>6.24107142857143</v>
      </c>
      <c r="Z40" s="94" t="n">
        <f aca="false">IF((AM40) &gt; 3, AM40,3)</f>
        <v>6.93452380952381</v>
      </c>
      <c r="AA40" s="93" t="n">
        <f aca="false">Z40*1.1</f>
        <v>7.62797619047619</v>
      </c>
      <c r="AB40" s="95" t="n">
        <v>7</v>
      </c>
      <c r="AC40" s="96" t="n">
        <f aca="false">COUNT(AN40:BG40)</f>
        <v>8</v>
      </c>
      <c r="AD40" s="97" t="n">
        <f aca="false">COUNTIF(AN40:BG40,"&gt;0")</f>
        <v>7</v>
      </c>
      <c r="AE40" s="98" t="n">
        <f aca="false">AD40/AB40</f>
        <v>1</v>
      </c>
      <c r="AF40" s="98" t="n">
        <f aca="false">SLOPE(AN40:BG40,AN$13:BG$13)</f>
        <v>0.148809523809524</v>
      </c>
      <c r="AG40" s="98" t="n">
        <f aca="false">IF(AD40&gt;0,SUM(AN40:BG40)/AD40,-2)</f>
        <v>0.785714285714286</v>
      </c>
      <c r="AH40" s="99" t="n">
        <f aca="false">AE40/($AM40-$B$3)</f>
        <v>0.516923076923077</v>
      </c>
      <c r="AI40" s="99" t="n">
        <f aca="false">AF40/($AM40-$B$3)</f>
        <v>0.0769230769230769</v>
      </c>
      <c r="AJ40" s="99" t="n">
        <f aca="false">AG40/($AM40-$B$3)</f>
        <v>0.406153846153846</v>
      </c>
      <c r="AK40" s="99" t="n">
        <f aca="false">SUM(AH40:AJ40)</f>
        <v>1</v>
      </c>
      <c r="AM40" s="28" t="n">
        <f aca="false">AG40+AF40+AE40+B$3</f>
        <v>6.93452380952381</v>
      </c>
      <c r="AN40" s="100" t="n">
        <f aca="false">IF(ISBLANK(E40),"", VLOOKUP(E40,$A$4:$B$8,2,FALSE()))</f>
        <v>1</v>
      </c>
      <c r="AO40" s="100" t="n">
        <f aca="false">IF(ISBLANK(F40),"", VLOOKUP(F40,$A$4:$B$8,2,FALSE()))</f>
        <v>-1.5</v>
      </c>
      <c r="AP40" s="100" t="n">
        <f aca="false">IF(ISBLANK(G40),"", VLOOKUP(G40,$A$4:$B$8,2,FALSE()))</f>
        <v>1</v>
      </c>
      <c r="AQ40" s="100" t="n">
        <f aca="false">IF(ISBLANK(H40),"", VLOOKUP(H40,$A$4:$B$8,2,FALSE()))</f>
        <v>1</v>
      </c>
      <c r="AR40" s="100" t="n">
        <f aca="false">IF(ISBLANK(I40),"", VLOOKUP(I40,$A$4:$B$8,2,FALSE()))</f>
        <v>1</v>
      </c>
      <c r="AS40" s="100" t="n">
        <f aca="false">IF(ISBLANK(J40),"", VLOOKUP(J40,$A$4:$B$8,2,FALSE()))</f>
        <v>1</v>
      </c>
      <c r="AT40" s="100" t="n">
        <f aca="false">IF(ISBLANK(K40),"", VLOOKUP(K40,$A$4:$B$8,2,FALSE()))</f>
        <v>1</v>
      </c>
      <c r="AU40" s="100" t="n">
        <f aca="false">IF(ISBLANK(L40),"", VLOOKUP(L40,$A$4:$B$8,2,FALSE()))</f>
        <v>1</v>
      </c>
      <c r="AV40" s="100" t="str">
        <f aca="false">IF(ISBLANK(M40),"", VLOOKUP(M40,$A$4:$B$8,2,FALSE()))</f>
        <v/>
      </c>
      <c r="AW40" s="100" t="str">
        <f aca="false">IF(ISBLANK(N40),"", VLOOKUP(N40,$A$4:$B$8,2,FALSE()))</f>
        <v/>
      </c>
      <c r="AX40" s="100" t="str">
        <f aca="false">IF(ISBLANK(O40),"", VLOOKUP(O40,$A$4:$B$8,2,FALSE()))</f>
        <v/>
      </c>
      <c r="AY40" s="100" t="str">
        <f aca="false">IF(ISBLANK(P40),"", VLOOKUP(P40,$A$4:$B$8,2,FALSE()))</f>
        <v/>
      </c>
      <c r="AZ40" s="100" t="str">
        <f aca="false">IF(ISBLANK(Q40),"", VLOOKUP(Q40,$A$4:$B$8,2,FALSE()))</f>
        <v/>
      </c>
      <c r="BA40" s="100" t="str">
        <f aca="false">IF(ISBLANK(R40),"", VLOOKUP(R40,$A$4:$B$8,2,FALSE()))</f>
        <v/>
      </c>
      <c r="BB40" s="100" t="str">
        <f aca="false">IF(ISBLANK(S40),"", VLOOKUP(S40,$A$4:$B$8,2,FALSE()))</f>
        <v/>
      </c>
      <c r="BC40" s="100" t="str">
        <f aca="false">IF(ISBLANK(T40),"", VLOOKUP(T40,$A$4:$B$8,2,FALSE()))</f>
        <v/>
      </c>
      <c r="BD40" s="100" t="str">
        <f aca="false">IF(ISBLANK(U40),"", VLOOKUP(U40,$A$4:$B$8,2,FALSE()))</f>
        <v/>
      </c>
      <c r="BE40" s="100" t="str">
        <f aca="false">IF(ISBLANK(V40),"", VLOOKUP(V40,$A$4:$B$8,2,FALSE()))</f>
        <v/>
      </c>
      <c r="BF40" s="100" t="str">
        <f aca="false">IF(ISBLANK(W40),"", VLOOKUP(W40,$A$4:$B$8,2,FALSE()))</f>
        <v/>
      </c>
      <c r="BG40" s="100" t="str">
        <f aca="false">IF(ISBLANK(X40),"", VLOOKUP(X40,$A$4:$B$8,2,FALSE()))</f>
        <v/>
      </c>
    </row>
    <row r="41" customFormat="false" ht="17.6" hidden="false" customHeight="true" outlineLevel="0" collapsed="false">
      <c r="A41" s="91"/>
      <c r="B41" s="91"/>
      <c r="C41" s="102"/>
      <c r="D41" s="102"/>
      <c r="E41" s="90" t="s">
        <v>20</v>
      </c>
      <c r="F41" s="90" t="s">
        <v>23</v>
      </c>
      <c r="G41" s="90" t="s">
        <v>23</v>
      </c>
      <c r="H41" s="90" t="s">
        <v>20</v>
      </c>
      <c r="I41" s="90" t="s">
        <v>23</v>
      </c>
      <c r="J41" s="90" t="s">
        <v>23</v>
      </c>
      <c r="K41" s="90" t="s">
        <v>20</v>
      </c>
      <c r="L41" s="91" t="s">
        <v>20</v>
      </c>
      <c r="M41" s="90" t="s">
        <v>20</v>
      </c>
      <c r="N41" s="90" t="s">
        <v>20</v>
      </c>
      <c r="O41" s="90"/>
      <c r="P41" s="90"/>
      <c r="Q41" s="90"/>
      <c r="R41" s="90"/>
      <c r="S41" s="90"/>
      <c r="T41" s="90"/>
      <c r="U41" s="90"/>
      <c r="V41" s="90"/>
      <c r="W41" s="91"/>
      <c r="X41" s="91"/>
      <c r="Y41" s="93" t="n">
        <f aca="false">Z41*0.9</f>
        <v>6.98025974025974</v>
      </c>
      <c r="Z41" s="94" t="n">
        <f aca="false">IF((AM41) &gt; 3, AM41,3)</f>
        <v>7.75584415584416</v>
      </c>
      <c r="AA41" s="93" t="n">
        <f aca="false">Z41*1.1</f>
        <v>8.53142857142857</v>
      </c>
      <c r="AB41" s="95" t="n">
        <v>7</v>
      </c>
      <c r="AC41" s="96" t="n">
        <f aca="false">COUNT(AN41:BG41)</f>
        <v>10</v>
      </c>
      <c r="AD41" s="97" t="n">
        <f aca="false">COUNTIF(AN41:BG41,"&gt;0")</f>
        <v>10</v>
      </c>
      <c r="AE41" s="98" t="n">
        <f aca="false">AD41/AB41</f>
        <v>1.42857142857143</v>
      </c>
      <c r="AF41" s="98" t="n">
        <f aca="false">SLOPE(AN41:BG41,AN$13:BG$13)</f>
        <v>-0.0727272727272727</v>
      </c>
      <c r="AG41" s="98" t="n">
        <f aca="false">IF(AD41&gt;0,SUM(AN41:BG41)/AD41,-2)</f>
        <v>1.4</v>
      </c>
      <c r="AH41" s="99" t="n">
        <f aca="false">AE41/($AM41-$B$3)</f>
        <v>0.518378887841659</v>
      </c>
      <c r="AI41" s="99" t="n">
        <f aca="false">AF41/($AM41-$B$3)</f>
        <v>-0.0263901979264844</v>
      </c>
      <c r="AJ41" s="99" t="n">
        <f aca="false">AG41/($AM41-$B$3)</f>
        <v>0.508011310084826</v>
      </c>
      <c r="AK41" s="99" t="n">
        <f aca="false">SUM(AH41:AJ41)</f>
        <v>1</v>
      </c>
      <c r="AM41" s="28" t="n">
        <f aca="false">AG41+AF41+AE41+B$3</f>
        <v>7.75584415584416</v>
      </c>
      <c r="AN41" s="100" t="n">
        <f aca="false">IF(ISBLANK(E41),"", VLOOKUP(E41,$A$4:$B$8,2,FALSE()))</f>
        <v>1</v>
      </c>
      <c r="AO41" s="100" t="n">
        <f aca="false">IF(ISBLANK(F41),"", VLOOKUP(F41,$A$4:$B$8,2,FALSE()))</f>
        <v>2</v>
      </c>
      <c r="AP41" s="100" t="n">
        <f aca="false">IF(ISBLANK(G41),"", VLOOKUP(G41,$A$4:$B$8,2,FALSE()))</f>
        <v>2</v>
      </c>
      <c r="AQ41" s="100" t="n">
        <f aca="false">IF(ISBLANK(H41),"", VLOOKUP(H41,$A$4:$B$8,2,FALSE()))</f>
        <v>1</v>
      </c>
      <c r="AR41" s="100" t="n">
        <f aca="false">IF(ISBLANK(I41),"", VLOOKUP(I41,$A$4:$B$8,2,FALSE()))</f>
        <v>2</v>
      </c>
      <c r="AS41" s="100" t="n">
        <f aca="false">IF(ISBLANK(J41),"", VLOOKUP(J41,$A$4:$B$8,2,FALSE()))</f>
        <v>2</v>
      </c>
      <c r="AT41" s="100" t="n">
        <f aca="false">IF(ISBLANK(K41),"", VLOOKUP(K41,$A$4:$B$8,2,FALSE()))</f>
        <v>1</v>
      </c>
      <c r="AU41" s="100" t="n">
        <f aca="false">IF(ISBLANK(L41),"", VLOOKUP(L41,$A$4:$B$8,2,FALSE()))</f>
        <v>1</v>
      </c>
      <c r="AV41" s="100" t="n">
        <f aca="false">IF(ISBLANK(M41),"", VLOOKUP(M41,$A$4:$B$8,2,FALSE()))</f>
        <v>1</v>
      </c>
      <c r="AW41" s="100" t="n">
        <f aca="false">IF(ISBLANK(N41),"", VLOOKUP(N41,$A$4:$B$8,2,FALSE()))</f>
        <v>1</v>
      </c>
      <c r="AX41" s="100" t="str">
        <f aca="false">IF(ISBLANK(O41),"", VLOOKUP(O41,$A$4:$B$8,2,FALSE()))</f>
        <v/>
      </c>
      <c r="AY41" s="100" t="str">
        <f aca="false">IF(ISBLANK(P41),"", VLOOKUP(P41,$A$4:$B$8,2,FALSE()))</f>
        <v/>
      </c>
      <c r="AZ41" s="100" t="str">
        <f aca="false">IF(ISBLANK(Q41),"", VLOOKUP(Q41,$A$4:$B$8,2,FALSE()))</f>
        <v/>
      </c>
      <c r="BA41" s="100" t="str">
        <f aca="false">IF(ISBLANK(R41),"", VLOOKUP(R41,$A$4:$B$8,2,FALSE()))</f>
        <v/>
      </c>
      <c r="BB41" s="100" t="str">
        <f aca="false">IF(ISBLANK(S41),"", VLOOKUP(S41,$A$4:$B$8,2,FALSE()))</f>
        <v/>
      </c>
      <c r="BC41" s="100" t="str">
        <f aca="false">IF(ISBLANK(T41),"", VLOOKUP(T41,$A$4:$B$8,2,FALSE()))</f>
        <v/>
      </c>
      <c r="BD41" s="100" t="str">
        <f aca="false">IF(ISBLANK(U41),"", VLOOKUP(U41,$A$4:$B$8,2,FALSE()))</f>
        <v/>
      </c>
      <c r="BE41" s="100" t="str">
        <f aca="false">IF(ISBLANK(V41),"", VLOOKUP(V41,$A$4:$B$8,2,FALSE()))</f>
        <v/>
      </c>
      <c r="BF41" s="100" t="str">
        <f aca="false">IF(ISBLANK(W41),"", VLOOKUP(W41,$A$4:$B$8,2,FALSE()))</f>
        <v/>
      </c>
      <c r="BG41" s="100" t="str">
        <f aca="false">IF(ISBLANK(X41),"", VLOOKUP(X41,$A$4:$B$8,2,FALSE()))</f>
        <v/>
      </c>
    </row>
    <row r="42" customFormat="false" ht="17.6" hidden="false" customHeight="true" outlineLevel="0" collapsed="false">
      <c r="A42" s="91"/>
      <c r="B42" s="91"/>
      <c r="C42" s="102"/>
      <c r="D42" s="102"/>
      <c r="E42" s="90" t="s">
        <v>20</v>
      </c>
      <c r="F42" s="90" t="s">
        <v>23</v>
      </c>
      <c r="G42" s="90" t="s">
        <v>14</v>
      </c>
      <c r="H42" s="90" t="s">
        <v>26</v>
      </c>
      <c r="I42" s="90" t="s">
        <v>20</v>
      </c>
      <c r="J42" s="90" t="s">
        <v>14</v>
      </c>
      <c r="K42" s="90" t="s">
        <v>20</v>
      </c>
      <c r="L42" s="91"/>
      <c r="M42" s="90"/>
      <c r="N42" s="90"/>
      <c r="O42" s="90"/>
      <c r="P42" s="90"/>
      <c r="Q42" s="90"/>
      <c r="R42" s="90"/>
      <c r="S42" s="90"/>
      <c r="T42" s="90"/>
      <c r="U42" s="90"/>
      <c r="V42" s="90"/>
      <c r="W42" s="91"/>
      <c r="X42" s="91"/>
      <c r="Y42" s="93" t="n">
        <f aca="false">Z42*0.9</f>
        <v>6.07821428571429</v>
      </c>
      <c r="Z42" s="94" t="n">
        <f aca="false">IF((AM42) &gt; 3, AM42,3)</f>
        <v>6.75357142857143</v>
      </c>
      <c r="AA42" s="93" t="n">
        <f aca="false">Z42*1.1</f>
        <v>7.42892857142857</v>
      </c>
      <c r="AB42" s="95" t="n">
        <v>7</v>
      </c>
      <c r="AC42" s="96" t="n">
        <f aca="false">COUNT(AN42:BG42)</f>
        <v>7</v>
      </c>
      <c r="AD42" s="97" t="n">
        <f aca="false">COUNTIF(AN42:BG42,"&gt;0")</f>
        <v>5</v>
      </c>
      <c r="AE42" s="98" t="n">
        <f aca="false">AD42/AB42</f>
        <v>0.714285714285714</v>
      </c>
      <c r="AF42" s="98" t="n">
        <f aca="false">SLOPE(AN42:BG42,AN$13:BG$13)</f>
        <v>-0.160714285714286</v>
      </c>
      <c r="AG42" s="98" t="n">
        <f aca="false">IF(AD42&gt;0,SUM(AN42:BG42)/AD42,-2)</f>
        <v>1.2</v>
      </c>
      <c r="AH42" s="99" t="n">
        <f aca="false">AE42/($AM42-$B$3)</f>
        <v>0.407331975560082</v>
      </c>
      <c r="AI42" s="99" t="n">
        <f aca="false">AF42/($AM42-$B$3)</f>
        <v>-0.0916496945010184</v>
      </c>
      <c r="AJ42" s="99" t="n">
        <f aca="false">AG42/($AM42-$B$3)</f>
        <v>0.684317718940937</v>
      </c>
      <c r="AK42" s="99" t="n">
        <f aca="false">SUM(AH42:AJ42)</f>
        <v>1</v>
      </c>
      <c r="AM42" s="28" t="n">
        <f aca="false">AG42+AF42+AE42+B$3</f>
        <v>6.75357142857143</v>
      </c>
      <c r="AN42" s="100" t="n">
        <f aca="false">IF(ISBLANK(E42),"", VLOOKUP(E42,$A$4:$B$8,2,FALSE()))</f>
        <v>1</v>
      </c>
      <c r="AO42" s="100" t="n">
        <f aca="false">IF(ISBLANK(F42),"", VLOOKUP(F42,$A$4:$B$8,2,FALSE()))</f>
        <v>2</v>
      </c>
      <c r="AP42" s="100" t="n">
        <f aca="false">IF(ISBLANK(G42),"", VLOOKUP(G42,$A$4:$B$8,2,FALSE()))</f>
        <v>-1.5</v>
      </c>
      <c r="AQ42" s="100" t="n">
        <f aca="false">IF(ISBLANK(H42),"", VLOOKUP(H42,$A$4:$B$8,2,FALSE()))</f>
        <v>4</v>
      </c>
      <c r="AR42" s="100" t="n">
        <f aca="false">IF(ISBLANK(I42),"", VLOOKUP(I42,$A$4:$B$8,2,FALSE()))</f>
        <v>1</v>
      </c>
      <c r="AS42" s="100" t="n">
        <f aca="false">IF(ISBLANK(J42),"", VLOOKUP(J42,$A$4:$B$8,2,FALSE()))</f>
        <v>-1.5</v>
      </c>
      <c r="AT42" s="100" t="n">
        <f aca="false">IF(ISBLANK(K42),"", VLOOKUP(K42,$A$4:$B$8,2,FALSE()))</f>
        <v>1</v>
      </c>
      <c r="AU42" s="100" t="str">
        <f aca="false">IF(ISBLANK(L42),"", VLOOKUP(L42,$A$4:$B$8,2,FALSE()))</f>
        <v/>
      </c>
      <c r="AV42" s="100" t="str">
        <f aca="false">IF(ISBLANK(M42),"", VLOOKUP(M42,$A$4:$B$8,2,FALSE()))</f>
        <v/>
      </c>
      <c r="AW42" s="100" t="str">
        <f aca="false">IF(ISBLANK(N42),"", VLOOKUP(N42,$A$4:$B$8,2,FALSE()))</f>
        <v/>
      </c>
      <c r="AX42" s="100" t="str">
        <f aca="false">IF(ISBLANK(O42),"", VLOOKUP(O42,$A$4:$B$8,2,FALSE()))</f>
        <v/>
      </c>
      <c r="AY42" s="100" t="str">
        <f aca="false">IF(ISBLANK(P42),"", VLOOKUP(P42,$A$4:$B$8,2,FALSE()))</f>
        <v/>
      </c>
      <c r="AZ42" s="100" t="str">
        <f aca="false">IF(ISBLANK(Q42),"", VLOOKUP(Q42,$A$4:$B$8,2,FALSE()))</f>
        <v/>
      </c>
      <c r="BA42" s="100" t="str">
        <f aca="false">IF(ISBLANK(R42),"", VLOOKUP(R42,$A$4:$B$8,2,FALSE()))</f>
        <v/>
      </c>
      <c r="BB42" s="100" t="str">
        <f aca="false">IF(ISBLANK(S42),"", VLOOKUP(S42,$A$4:$B$8,2,FALSE()))</f>
        <v/>
      </c>
      <c r="BC42" s="100" t="str">
        <f aca="false">IF(ISBLANK(T42),"", VLOOKUP(T42,$A$4:$B$8,2,FALSE()))</f>
        <v/>
      </c>
      <c r="BD42" s="100" t="str">
        <f aca="false">IF(ISBLANK(U42),"", VLOOKUP(U42,$A$4:$B$8,2,FALSE()))</f>
        <v/>
      </c>
      <c r="BE42" s="100" t="str">
        <f aca="false">IF(ISBLANK(V42),"", VLOOKUP(V42,$A$4:$B$8,2,FALSE()))</f>
        <v/>
      </c>
      <c r="BF42" s="100" t="str">
        <f aca="false">IF(ISBLANK(W42),"", VLOOKUP(W42,$A$4:$B$8,2,FALSE()))</f>
        <v/>
      </c>
      <c r="BG42" s="100" t="str">
        <f aca="false">IF(ISBLANK(X42),"", VLOOKUP(X42,$A$4:$B$8,2,FALSE()))</f>
        <v/>
      </c>
    </row>
    <row r="43" customFormat="false" ht="17.6" hidden="false" customHeight="true" outlineLevel="0" collapsed="false">
      <c r="A43" s="91"/>
      <c r="B43" s="91"/>
      <c r="C43" s="102"/>
      <c r="D43" s="102"/>
      <c r="E43" s="90" t="s">
        <v>14</v>
      </c>
      <c r="F43" s="90" t="s">
        <v>20</v>
      </c>
      <c r="G43" s="90" t="s">
        <v>20</v>
      </c>
      <c r="H43" s="90" t="s">
        <v>23</v>
      </c>
      <c r="I43" s="90" t="s">
        <v>20</v>
      </c>
      <c r="J43" s="90" t="s">
        <v>20</v>
      </c>
      <c r="K43" s="90"/>
      <c r="L43" s="91"/>
      <c r="M43" s="90"/>
      <c r="N43" s="90"/>
      <c r="O43" s="90"/>
      <c r="P43" s="90"/>
      <c r="Q43" s="90"/>
      <c r="R43" s="90"/>
      <c r="S43" s="90"/>
      <c r="T43" s="90"/>
      <c r="U43" s="90"/>
      <c r="V43" s="90"/>
      <c r="W43" s="91"/>
      <c r="X43" s="91"/>
      <c r="Y43" s="93" t="n">
        <f aca="false">Z43*0.9</f>
        <v>6.3</v>
      </c>
      <c r="Z43" s="94" t="n">
        <f aca="false">IF((AM43) &gt; 3, AM43,3)</f>
        <v>7</v>
      </c>
      <c r="AA43" s="93" t="n">
        <f aca="false">Z43*1.1</f>
        <v>7.7</v>
      </c>
      <c r="AB43" s="95" t="n">
        <v>7</v>
      </c>
      <c r="AC43" s="96" t="n">
        <f aca="false">COUNT(AN43:BG43)</f>
        <v>6</v>
      </c>
      <c r="AD43" s="97" t="n">
        <f aca="false">COUNTIF(AN43:BG43,"&gt;0")</f>
        <v>5</v>
      </c>
      <c r="AE43" s="98" t="n">
        <f aca="false">AD43/AB43</f>
        <v>0.714285714285714</v>
      </c>
      <c r="AF43" s="98" t="n">
        <f aca="false">SLOPE(AN43:BG43,AN$13:BG$13)</f>
        <v>0.385714285714286</v>
      </c>
      <c r="AG43" s="98" t="n">
        <f aca="false">IF(AD43&gt;0,SUM(AN43:BG43)/AD43,-2)</f>
        <v>0.9</v>
      </c>
      <c r="AH43" s="99" t="n">
        <f aca="false">AE43/($AM43-$B$3)</f>
        <v>0.357142857142857</v>
      </c>
      <c r="AI43" s="99" t="n">
        <f aca="false">AF43/($AM43-$B$3)</f>
        <v>0.192857142857143</v>
      </c>
      <c r="AJ43" s="99" t="n">
        <f aca="false">AG43/($AM43-$B$3)</f>
        <v>0.45</v>
      </c>
      <c r="AK43" s="99" t="n">
        <f aca="false">SUM(AH43:AJ43)</f>
        <v>1</v>
      </c>
      <c r="AM43" s="28" t="n">
        <f aca="false">AG43+AF43+AE43+B$3</f>
        <v>7</v>
      </c>
      <c r="AN43" s="100" t="n">
        <f aca="false">IF(ISBLANK(E43),"", VLOOKUP(E43,$A$4:$B$8,2,FALSE()))</f>
        <v>-1.5</v>
      </c>
      <c r="AO43" s="100" t="n">
        <f aca="false">IF(ISBLANK(F43),"", VLOOKUP(F43,$A$4:$B$8,2,FALSE()))</f>
        <v>1</v>
      </c>
      <c r="AP43" s="100" t="n">
        <f aca="false">IF(ISBLANK(G43),"", VLOOKUP(G43,$A$4:$B$8,2,FALSE()))</f>
        <v>1</v>
      </c>
      <c r="AQ43" s="100" t="n">
        <f aca="false">IF(ISBLANK(H43),"", VLOOKUP(H43,$A$4:$B$8,2,FALSE()))</f>
        <v>2</v>
      </c>
      <c r="AR43" s="100" t="n">
        <f aca="false">IF(ISBLANK(I43),"", VLOOKUP(I43,$A$4:$B$8,2,FALSE()))</f>
        <v>1</v>
      </c>
      <c r="AS43" s="100" t="n">
        <f aca="false">IF(ISBLANK(J43),"", VLOOKUP(J43,$A$4:$B$8,2,FALSE()))</f>
        <v>1</v>
      </c>
      <c r="AT43" s="100" t="str">
        <f aca="false">IF(ISBLANK(K43),"", VLOOKUP(K43,$A$4:$B$8,2,FALSE()))</f>
        <v/>
      </c>
      <c r="AU43" s="100" t="str">
        <f aca="false">IF(ISBLANK(L43),"", VLOOKUP(L43,$A$4:$B$8,2,FALSE()))</f>
        <v/>
      </c>
      <c r="AV43" s="100" t="str">
        <f aca="false">IF(ISBLANK(M43),"", VLOOKUP(M43,$A$4:$B$8,2,FALSE()))</f>
        <v/>
      </c>
      <c r="AW43" s="100" t="str">
        <f aca="false">IF(ISBLANK(N43),"", VLOOKUP(N43,$A$4:$B$8,2,FALSE()))</f>
        <v/>
      </c>
      <c r="AX43" s="100" t="str">
        <f aca="false">IF(ISBLANK(O43),"", VLOOKUP(O43,$A$4:$B$8,2,FALSE()))</f>
        <v/>
      </c>
      <c r="AY43" s="100" t="str">
        <f aca="false">IF(ISBLANK(P43),"", VLOOKUP(P43,$A$4:$B$8,2,FALSE()))</f>
        <v/>
      </c>
      <c r="AZ43" s="100" t="str">
        <f aca="false">IF(ISBLANK(Q43),"", VLOOKUP(Q43,$A$4:$B$8,2,FALSE()))</f>
        <v/>
      </c>
      <c r="BA43" s="100" t="str">
        <f aca="false">IF(ISBLANK(R43),"", VLOOKUP(R43,$A$4:$B$8,2,FALSE()))</f>
        <v/>
      </c>
      <c r="BB43" s="100" t="str">
        <f aca="false">IF(ISBLANK(S43),"", VLOOKUP(S43,$A$4:$B$8,2,FALSE()))</f>
        <v/>
      </c>
      <c r="BC43" s="100" t="str">
        <f aca="false">IF(ISBLANK(T43),"", VLOOKUP(T43,$A$4:$B$8,2,FALSE()))</f>
        <v/>
      </c>
      <c r="BD43" s="100" t="str">
        <f aca="false">IF(ISBLANK(U43),"", VLOOKUP(U43,$A$4:$B$8,2,FALSE()))</f>
        <v/>
      </c>
      <c r="BE43" s="100" t="str">
        <f aca="false">IF(ISBLANK(V43),"", VLOOKUP(V43,$A$4:$B$8,2,FALSE()))</f>
        <v/>
      </c>
      <c r="BF43" s="100" t="str">
        <f aca="false">IF(ISBLANK(W43),"", VLOOKUP(W43,$A$4:$B$8,2,FALSE()))</f>
        <v/>
      </c>
      <c r="BG43" s="100" t="str">
        <f aca="false">IF(ISBLANK(X43),"", VLOOKUP(X43,$A$4:$B$8,2,FALSE()))</f>
        <v/>
      </c>
    </row>
    <row r="44" customFormat="false" ht="17.6" hidden="false" customHeight="true" outlineLevel="0" collapsed="false">
      <c r="A44" s="91"/>
      <c r="B44" s="91"/>
      <c r="C44" s="102"/>
      <c r="D44" s="102"/>
      <c r="E44" s="90" t="s">
        <v>14</v>
      </c>
      <c r="F44" s="90" t="s">
        <v>23</v>
      </c>
      <c r="G44" s="90" t="s">
        <v>20</v>
      </c>
      <c r="H44" s="90" t="s">
        <v>23</v>
      </c>
      <c r="I44" s="90" t="s">
        <v>20</v>
      </c>
      <c r="J44" s="90" t="s">
        <v>23</v>
      </c>
      <c r="K44" s="90" t="s">
        <v>20</v>
      </c>
      <c r="L44" s="91" t="s">
        <v>20</v>
      </c>
      <c r="M44" s="90"/>
      <c r="N44" s="90"/>
      <c r="O44" s="90"/>
      <c r="P44" s="90"/>
      <c r="Q44" s="90"/>
      <c r="R44" s="90"/>
      <c r="S44" s="90"/>
      <c r="T44" s="90"/>
      <c r="U44" s="90"/>
      <c r="V44" s="90"/>
      <c r="W44" s="91"/>
      <c r="X44" s="91"/>
      <c r="Y44" s="93" t="n">
        <f aca="false">Z44*0.9</f>
        <v>6.64821428571429</v>
      </c>
      <c r="Z44" s="94" t="n">
        <f aca="false">IF((AM44) &gt; 3, AM44,3)</f>
        <v>7.38690476190476</v>
      </c>
      <c r="AA44" s="93" t="n">
        <f aca="false">Z44*1.1</f>
        <v>8.12559523809524</v>
      </c>
      <c r="AB44" s="95" t="n">
        <v>7</v>
      </c>
      <c r="AC44" s="96" t="n">
        <f aca="false">COUNT(AN44:BG44)</f>
        <v>8</v>
      </c>
      <c r="AD44" s="97" t="n">
        <f aca="false">COUNTIF(AN44:BG44,"&gt;0")</f>
        <v>7</v>
      </c>
      <c r="AE44" s="98" t="n">
        <f aca="false">AD44/AB44</f>
        <v>1</v>
      </c>
      <c r="AF44" s="98" t="n">
        <f aca="false">SLOPE(AN44:BG44,AN$13:BG$13)</f>
        <v>0.172619047619048</v>
      </c>
      <c r="AG44" s="98" t="n">
        <f aca="false">IF(AD44&gt;0,SUM(AN44:BG44)/AD44,-2)</f>
        <v>1.21428571428571</v>
      </c>
      <c r="AH44" s="99" t="n">
        <f aca="false">AE44/($AM44-$B$3)</f>
        <v>0.418952618453865</v>
      </c>
      <c r="AI44" s="99" t="n">
        <f aca="false">AF44/($AM44-$B$3)</f>
        <v>0.0723192019950125</v>
      </c>
      <c r="AJ44" s="99" t="n">
        <f aca="false">AG44/($AM44-$B$3)</f>
        <v>0.508728179551122</v>
      </c>
      <c r="AK44" s="99" t="n">
        <f aca="false">SUM(AH44:AJ44)</f>
        <v>1</v>
      </c>
      <c r="AM44" s="28" t="n">
        <f aca="false">AG44+AF44+AE44+B$3</f>
        <v>7.38690476190476</v>
      </c>
      <c r="AN44" s="100" t="n">
        <f aca="false">IF(ISBLANK(E44),"", VLOOKUP(E44,$A$4:$B$8,2,FALSE()))</f>
        <v>-1.5</v>
      </c>
      <c r="AO44" s="100" t="n">
        <f aca="false">IF(ISBLANK(F44),"", VLOOKUP(F44,$A$4:$B$8,2,FALSE()))</f>
        <v>2</v>
      </c>
      <c r="AP44" s="100" t="n">
        <f aca="false">IF(ISBLANK(G44),"", VLOOKUP(G44,$A$4:$B$8,2,FALSE()))</f>
        <v>1</v>
      </c>
      <c r="AQ44" s="100" t="n">
        <f aca="false">IF(ISBLANK(H44),"", VLOOKUP(H44,$A$4:$B$8,2,FALSE()))</f>
        <v>2</v>
      </c>
      <c r="AR44" s="100" t="n">
        <f aca="false">IF(ISBLANK(I44),"", VLOOKUP(I44,$A$4:$B$8,2,FALSE()))</f>
        <v>1</v>
      </c>
      <c r="AS44" s="100" t="n">
        <f aca="false">IF(ISBLANK(J44),"", VLOOKUP(J44,$A$4:$B$8,2,FALSE()))</f>
        <v>2</v>
      </c>
      <c r="AT44" s="100" t="n">
        <f aca="false">IF(ISBLANK(K44),"", VLOOKUP(K44,$A$4:$B$8,2,FALSE()))</f>
        <v>1</v>
      </c>
      <c r="AU44" s="100" t="n">
        <f aca="false">IF(ISBLANK(L44),"", VLOOKUP(L44,$A$4:$B$8,2,FALSE()))</f>
        <v>1</v>
      </c>
      <c r="AV44" s="100" t="str">
        <f aca="false">IF(ISBLANK(M44),"", VLOOKUP(M44,$A$4:$B$8,2,FALSE()))</f>
        <v/>
      </c>
      <c r="AW44" s="100" t="str">
        <f aca="false">IF(ISBLANK(N44),"", VLOOKUP(N44,$A$4:$B$8,2,FALSE()))</f>
        <v/>
      </c>
      <c r="AX44" s="100" t="str">
        <f aca="false">IF(ISBLANK(O44),"", VLOOKUP(O44,$A$4:$B$8,2,FALSE()))</f>
        <v/>
      </c>
      <c r="AY44" s="100" t="str">
        <f aca="false">IF(ISBLANK(P44),"", VLOOKUP(P44,$A$4:$B$8,2,FALSE()))</f>
        <v/>
      </c>
      <c r="AZ44" s="100" t="str">
        <f aca="false">IF(ISBLANK(Q44),"", VLOOKUP(Q44,$A$4:$B$8,2,FALSE()))</f>
        <v/>
      </c>
      <c r="BA44" s="100" t="str">
        <f aca="false">IF(ISBLANK(R44),"", VLOOKUP(R44,$A$4:$B$8,2,FALSE()))</f>
        <v/>
      </c>
      <c r="BB44" s="100" t="str">
        <f aca="false">IF(ISBLANK(S44),"", VLOOKUP(S44,$A$4:$B$8,2,FALSE()))</f>
        <v/>
      </c>
      <c r="BC44" s="100" t="str">
        <f aca="false">IF(ISBLANK(T44),"", VLOOKUP(T44,$A$4:$B$8,2,FALSE()))</f>
        <v/>
      </c>
      <c r="BD44" s="100" t="str">
        <f aca="false">IF(ISBLANK(U44),"", VLOOKUP(U44,$A$4:$B$8,2,FALSE()))</f>
        <v/>
      </c>
      <c r="BE44" s="100" t="str">
        <f aca="false">IF(ISBLANK(V44),"", VLOOKUP(V44,$A$4:$B$8,2,FALSE()))</f>
        <v/>
      </c>
      <c r="BF44" s="100" t="str">
        <f aca="false">IF(ISBLANK(W44),"", VLOOKUP(W44,$A$4:$B$8,2,FALSE()))</f>
        <v/>
      </c>
      <c r="BG44" s="100" t="str">
        <f aca="false">IF(ISBLANK(X44),"", VLOOKUP(X44,$A$4:$B$8,2,FALSE()))</f>
        <v/>
      </c>
    </row>
    <row r="45" customFormat="false" ht="17.6" hidden="false" customHeight="true" outlineLevel="0" collapsed="false">
      <c r="A45" s="91"/>
      <c r="B45" s="91"/>
      <c r="C45" s="102"/>
      <c r="D45" s="102"/>
      <c r="E45" s="90" t="s">
        <v>14</v>
      </c>
      <c r="F45" s="90" t="s">
        <v>23</v>
      </c>
      <c r="G45" s="90" t="s">
        <v>14</v>
      </c>
      <c r="H45" s="90" t="s">
        <v>23</v>
      </c>
      <c r="I45" s="90" t="s">
        <v>14</v>
      </c>
      <c r="J45" s="90" t="s">
        <v>20</v>
      </c>
      <c r="K45" s="90" t="s">
        <v>20</v>
      </c>
      <c r="L45" s="91" t="s">
        <v>20</v>
      </c>
      <c r="M45" s="90" t="s">
        <v>20</v>
      </c>
      <c r="N45" s="90"/>
      <c r="O45" s="90"/>
      <c r="P45" s="90"/>
      <c r="Q45" s="90"/>
      <c r="R45" s="90"/>
      <c r="S45" s="90"/>
      <c r="T45" s="90"/>
      <c r="U45" s="90"/>
      <c r="V45" s="90"/>
      <c r="W45" s="91"/>
      <c r="X45" s="91"/>
      <c r="Y45" s="93" t="n">
        <f aca="false">Z45*0.9</f>
        <v>5.96142857142857</v>
      </c>
      <c r="Z45" s="94" t="n">
        <f aca="false">IF((AM45) &gt; 3, AM45,3)</f>
        <v>6.62380952380952</v>
      </c>
      <c r="AA45" s="93" t="n">
        <f aca="false">Z45*1.1</f>
        <v>7.28619047619048</v>
      </c>
      <c r="AB45" s="95" t="n">
        <v>7</v>
      </c>
      <c r="AC45" s="96" t="n">
        <f aca="false">COUNT(AN45:BG45)</f>
        <v>9</v>
      </c>
      <c r="AD45" s="97" t="n">
        <f aca="false">COUNTIF(AN45:BG45,"&gt;0")</f>
        <v>6</v>
      </c>
      <c r="AE45" s="98" t="n">
        <f aca="false">AD45/AB45</f>
        <v>0.857142857142857</v>
      </c>
      <c r="AF45" s="98" t="n">
        <f aca="false">SLOPE(AN45:BG45,AN$13:BG$13)</f>
        <v>0.183333333333333</v>
      </c>
      <c r="AG45" s="98" t="n">
        <f aca="false">IF(AD45&gt;0,SUM(AN45:BG45)/AD45,-2)</f>
        <v>0.583333333333333</v>
      </c>
      <c r="AH45" s="99" t="n">
        <f aca="false">AE45/($AM45-$B$3)</f>
        <v>0.527859237536657</v>
      </c>
      <c r="AI45" s="99" t="n">
        <f aca="false">AF45/($AM45-$B$3)</f>
        <v>0.112903225806452</v>
      </c>
      <c r="AJ45" s="99" t="n">
        <f aca="false">AG45/($AM45-$B$3)</f>
        <v>0.359237536656892</v>
      </c>
      <c r="AK45" s="99" t="n">
        <f aca="false">SUM(AH45:AJ45)</f>
        <v>1</v>
      </c>
      <c r="AM45" s="28" t="n">
        <f aca="false">AG45+AF45+AE45+B$3</f>
        <v>6.62380952380952</v>
      </c>
      <c r="AN45" s="100" t="n">
        <f aca="false">IF(ISBLANK(E45),"", VLOOKUP(E45,$A$4:$B$8,2,FALSE()))</f>
        <v>-1.5</v>
      </c>
      <c r="AO45" s="100" t="n">
        <f aca="false">IF(ISBLANK(F45),"", VLOOKUP(F45,$A$4:$B$8,2,FALSE()))</f>
        <v>2</v>
      </c>
      <c r="AP45" s="100" t="n">
        <f aca="false">IF(ISBLANK(G45),"", VLOOKUP(G45,$A$4:$B$8,2,FALSE()))</f>
        <v>-1.5</v>
      </c>
      <c r="AQ45" s="100" t="n">
        <f aca="false">IF(ISBLANK(H45),"", VLOOKUP(H45,$A$4:$B$8,2,FALSE()))</f>
        <v>2</v>
      </c>
      <c r="AR45" s="100" t="n">
        <f aca="false">IF(ISBLANK(I45),"", VLOOKUP(I45,$A$4:$B$8,2,FALSE()))</f>
        <v>-1.5</v>
      </c>
      <c r="AS45" s="100" t="n">
        <f aca="false">IF(ISBLANK(J45),"", VLOOKUP(J45,$A$4:$B$8,2,FALSE()))</f>
        <v>1</v>
      </c>
      <c r="AT45" s="100" t="n">
        <f aca="false">IF(ISBLANK(K45),"", VLOOKUP(K45,$A$4:$B$8,2,FALSE()))</f>
        <v>1</v>
      </c>
      <c r="AU45" s="100" t="n">
        <f aca="false">IF(ISBLANK(L45),"", VLOOKUP(L45,$A$4:$B$8,2,FALSE()))</f>
        <v>1</v>
      </c>
      <c r="AV45" s="100" t="n">
        <f aca="false">IF(ISBLANK(M45),"", VLOOKUP(M45,$A$4:$B$8,2,FALSE()))</f>
        <v>1</v>
      </c>
      <c r="AW45" s="100" t="str">
        <f aca="false">IF(ISBLANK(N45),"", VLOOKUP(N45,$A$4:$B$8,2,FALSE()))</f>
        <v/>
      </c>
      <c r="AX45" s="100" t="str">
        <f aca="false">IF(ISBLANK(O45),"", VLOOKUP(O45,$A$4:$B$8,2,FALSE()))</f>
        <v/>
      </c>
      <c r="AY45" s="100" t="str">
        <f aca="false">IF(ISBLANK(P45),"", VLOOKUP(P45,$A$4:$B$8,2,FALSE()))</f>
        <v/>
      </c>
      <c r="AZ45" s="100" t="str">
        <f aca="false">IF(ISBLANK(Q45),"", VLOOKUP(Q45,$A$4:$B$8,2,FALSE()))</f>
        <v/>
      </c>
      <c r="BA45" s="100" t="str">
        <f aca="false">IF(ISBLANK(R45),"", VLOOKUP(R45,$A$4:$B$8,2,FALSE()))</f>
        <v/>
      </c>
      <c r="BB45" s="100" t="str">
        <f aca="false">IF(ISBLANK(S45),"", VLOOKUP(S45,$A$4:$B$8,2,FALSE()))</f>
        <v/>
      </c>
      <c r="BC45" s="100" t="str">
        <f aca="false">IF(ISBLANK(T45),"", VLOOKUP(T45,$A$4:$B$8,2,FALSE()))</f>
        <v/>
      </c>
      <c r="BD45" s="100" t="str">
        <f aca="false">IF(ISBLANK(U45),"", VLOOKUP(U45,$A$4:$B$8,2,FALSE()))</f>
        <v/>
      </c>
      <c r="BE45" s="100" t="str">
        <f aca="false">IF(ISBLANK(V45),"", VLOOKUP(V45,$A$4:$B$8,2,FALSE()))</f>
        <v/>
      </c>
      <c r="BF45" s="100" t="str">
        <f aca="false">IF(ISBLANK(W45),"", VLOOKUP(W45,$A$4:$B$8,2,FALSE()))</f>
        <v/>
      </c>
      <c r="BG45" s="100" t="str">
        <f aca="false">IF(ISBLANK(X45),"", VLOOKUP(X45,$A$4:$B$8,2,FALSE()))</f>
        <v/>
      </c>
    </row>
    <row r="46" customFormat="false" ht="17.6" hidden="false" customHeight="true" outlineLevel="0" collapsed="false">
      <c r="A46" s="91"/>
      <c r="B46" s="91"/>
      <c r="C46" s="102"/>
      <c r="D46" s="102"/>
      <c r="E46" s="90" t="s">
        <v>14</v>
      </c>
      <c r="F46" s="90" t="s">
        <v>20</v>
      </c>
      <c r="G46" s="90" t="s">
        <v>20</v>
      </c>
      <c r="H46" s="90" t="s">
        <v>23</v>
      </c>
      <c r="I46" s="90" t="s">
        <v>26</v>
      </c>
      <c r="J46" s="90" t="s">
        <v>20</v>
      </c>
      <c r="K46" s="90" t="s">
        <v>20</v>
      </c>
      <c r="L46" s="91"/>
      <c r="M46" s="90"/>
      <c r="N46" s="90"/>
      <c r="O46" s="90"/>
      <c r="P46" s="90"/>
      <c r="Q46" s="90"/>
      <c r="R46" s="90"/>
      <c r="S46" s="90"/>
      <c r="T46" s="90"/>
      <c r="U46" s="90"/>
      <c r="V46" s="90"/>
      <c r="W46" s="91"/>
      <c r="X46" s="91"/>
      <c r="Y46" s="93" t="n">
        <f aca="false">Z46*0.9</f>
        <v>6.88392857142857</v>
      </c>
      <c r="Z46" s="94" t="n">
        <f aca="false">IF((AM46) &gt; 3, AM46,3)</f>
        <v>7.64880952380952</v>
      </c>
      <c r="AA46" s="93" t="n">
        <f aca="false">Z46*1.1</f>
        <v>8.41369047619048</v>
      </c>
      <c r="AB46" s="95" t="n">
        <v>7</v>
      </c>
      <c r="AC46" s="96" t="n">
        <f aca="false">COUNT(AN46:BG46)</f>
        <v>7</v>
      </c>
      <c r="AD46" s="97" t="n">
        <f aca="false">COUNTIF(AN46:BG46,"&gt;0")</f>
        <v>6</v>
      </c>
      <c r="AE46" s="98" t="n">
        <f aca="false">AD46/AB46</f>
        <v>0.857142857142857</v>
      </c>
      <c r="AF46" s="98" t="n">
        <f aca="false">SLOPE(AN46:BG46,AN$13:BG$13)</f>
        <v>0.375</v>
      </c>
      <c r="AG46" s="98" t="n">
        <f aca="false">IF(AD46&gt;0,SUM(AN46:BG46)/AD46,-2)</f>
        <v>1.41666666666667</v>
      </c>
      <c r="AH46" s="99" t="n">
        <f aca="false">AE46/($AM46-$B$3)</f>
        <v>0.323595505617977</v>
      </c>
      <c r="AI46" s="99" t="n">
        <f aca="false">AF46/($AM46-$B$3)</f>
        <v>0.141573033707865</v>
      </c>
      <c r="AJ46" s="99" t="n">
        <f aca="false">AG46/($AM46-$B$3)</f>
        <v>0.534831460674157</v>
      </c>
      <c r="AK46" s="99" t="n">
        <f aca="false">SUM(AH46:AJ46)</f>
        <v>1</v>
      </c>
      <c r="AM46" s="28" t="n">
        <f aca="false">AG46+AF46+AE46+B$3</f>
        <v>7.64880952380952</v>
      </c>
      <c r="AN46" s="100" t="n">
        <f aca="false">IF(ISBLANK(E46),"", VLOOKUP(E46,$A$4:$B$8,2,FALSE()))</f>
        <v>-1.5</v>
      </c>
      <c r="AO46" s="100" t="n">
        <f aca="false">IF(ISBLANK(F46),"", VLOOKUP(F46,$A$4:$B$8,2,FALSE()))</f>
        <v>1</v>
      </c>
      <c r="AP46" s="100" t="n">
        <f aca="false">IF(ISBLANK(G46),"", VLOOKUP(G46,$A$4:$B$8,2,FALSE()))</f>
        <v>1</v>
      </c>
      <c r="AQ46" s="100" t="n">
        <f aca="false">IF(ISBLANK(H46),"", VLOOKUP(H46,$A$4:$B$8,2,FALSE()))</f>
        <v>2</v>
      </c>
      <c r="AR46" s="100" t="n">
        <f aca="false">IF(ISBLANK(I46),"", VLOOKUP(I46,$A$4:$B$8,2,FALSE()))</f>
        <v>4</v>
      </c>
      <c r="AS46" s="100" t="n">
        <f aca="false">IF(ISBLANK(J46),"", VLOOKUP(J46,$A$4:$B$8,2,FALSE()))</f>
        <v>1</v>
      </c>
      <c r="AT46" s="100" t="n">
        <f aca="false">IF(ISBLANK(K46),"", VLOOKUP(K46,$A$4:$B$8,2,FALSE()))</f>
        <v>1</v>
      </c>
      <c r="AU46" s="100" t="str">
        <f aca="false">IF(ISBLANK(L46),"", VLOOKUP(L46,$A$4:$B$8,2,FALSE()))</f>
        <v/>
      </c>
      <c r="AV46" s="100" t="str">
        <f aca="false">IF(ISBLANK(M46),"", VLOOKUP(M46,$A$4:$B$8,2,FALSE()))</f>
        <v/>
      </c>
      <c r="AW46" s="100" t="str">
        <f aca="false">IF(ISBLANK(N46),"", VLOOKUP(N46,$A$4:$B$8,2,FALSE()))</f>
        <v/>
      </c>
      <c r="AX46" s="100" t="str">
        <f aca="false">IF(ISBLANK(O46),"", VLOOKUP(O46,$A$4:$B$8,2,FALSE()))</f>
        <v/>
      </c>
      <c r="AY46" s="100" t="str">
        <f aca="false">IF(ISBLANK(P46),"", VLOOKUP(P46,$A$4:$B$8,2,FALSE()))</f>
        <v/>
      </c>
      <c r="AZ46" s="100" t="str">
        <f aca="false">IF(ISBLANK(Q46),"", VLOOKUP(Q46,$A$4:$B$8,2,FALSE()))</f>
        <v/>
      </c>
      <c r="BA46" s="100" t="str">
        <f aca="false">IF(ISBLANK(R46),"", VLOOKUP(R46,$A$4:$B$8,2,FALSE()))</f>
        <v/>
      </c>
      <c r="BB46" s="100" t="str">
        <f aca="false">IF(ISBLANK(S46),"", VLOOKUP(S46,$A$4:$B$8,2,FALSE()))</f>
        <v/>
      </c>
      <c r="BC46" s="100" t="str">
        <f aca="false">IF(ISBLANK(T46),"", VLOOKUP(T46,$A$4:$B$8,2,FALSE()))</f>
        <v/>
      </c>
      <c r="BD46" s="100" t="str">
        <f aca="false">IF(ISBLANK(U46),"", VLOOKUP(U46,$A$4:$B$8,2,FALSE()))</f>
        <v/>
      </c>
      <c r="BE46" s="100" t="str">
        <f aca="false">IF(ISBLANK(V46),"", VLOOKUP(V46,$A$4:$B$8,2,FALSE()))</f>
        <v/>
      </c>
      <c r="BF46" s="100" t="str">
        <f aca="false">IF(ISBLANK(W46),"", VLOOKUP(W46,$A$4:$B$8,2,FALSE()))</f>
        <v/>
      </c>
      <c r="BG46" s="100" t="str">
        <f aca="false">IF(ISBLANK(X46),"", VLOOKUP(X46,$A$4:$B$8,2,FALSE()))</f>
        <v/>
      </c>
    </row>
    <row r="47" customFormat="false" ht="17.6" hidden="false" customHeight="true" outlineLevel="0" collapsed="false">
      <c r="A47" s="91"/>
      <c r="B47" s="91"/>
      <c r="C47" s="102"/>
      <c r="D47" s="102"/>
      <c r="E47" s="90" t="s">
        <v>14</v>
      </c>
      <c r="F47" s="90" t="s">
        <v>14</v>
      </c>
      <c r="G47" s="90" t="s">
        <v>14</v>
      </c>
      <c r="H47" s="90" t="s">
        <v>20</v>
      </c>
      <c r="I47" s="90" t="s">
        <v>23</v>
      </c>
      <c r="J47" s="90" t="s">
        <v>20</v>
      </c>
      <c r="K47" s="90" t="s">
        <v>23</v>
      </c>
      <c r="L47" s="91" t="s">
        <v>20</v>
      </c>
      <c r="M47" s="90" t="s">
        <v>14</v>
      </c>
      <c r="N47" s="90" t="s">
        <v>20</v>
      </c>
      <c r="O47" s="90"/>
      <c r="P47" s="90"/>
      <c r="Q47" s="90"/>
      <c r="R47" s="90"/>
      <c r="S47" s="90"/>
      <c r="T47" s="90"/>
      <c r="U47" s="90"/>
      <c r="V47" s="90"/>
      <c r="W47" s="91"/>
      <c r="X47" s="91"/>
      <c r="Y47" s="93" t="n">
        <f aca="false">Z47*0.9</f>
        <v>5.77324675324675</v>
      </c>
      <c r="Z47" s="94" t="n">
        <f aca="false">IF((AM47) &gt; 3, AM47,3)</f>
        <v>6.41471861471861</v>
      </c>
      <c r="AA47" s="93" t="n">
        <f aca="false">Z47*1.1</f>
        <v>7.05619047619048</v>
      </c>
      <c r="AB47" s="95" t="n">
        <v>7</v>
      </c>
      <c r="AC47" s="96" t="n">
        <f aca="false">COUNT(AN47:BG47)</f>
        <v>10</v>
      </c>
      <c r="AD47" s="97" t="n">
        <f aca="false">COUNTIF(AN47:BG47,"&gt;0")</f>
        <v>6</v>
      </c>
      <c r="AE47" s="98" t="n">
        <f aca="false">AD47/AB47</f>
        <v>0.857142857142857</v>
      </c>
      <c r="AF47" s="98" t="n">
        <f aca="false">SLOPE(AN47:BG47,AN$13:BG$13)</f>
        <v>0.224242424242424</v>
      </c>
      <c r="AG47" s="98" t="n">
        <f aca="false">IF(AD47&gt;0,SUM(AN47:BG47)/AD47,-2)</f>
        <v>0.333333333333333</v>
      </c>
      <c r="AH47" s="99" t="n">
        <f aca="false">AE47/($AM47-$B$3)</f>
        <v>0.605875152998776</v>
      </c>
      <c r="AI47" s="99" t="n">
        <f aca="false">AF47/($AM47-$B$3)</f>
        <v>0.158506731946144</v>
      </c>
      <c r="AJ47" s="99" t="n">
        <f aca="false">AG47/($AM47-$B$3)</f>
        <v>0.23561811505508</v>
      </c>
      <c r="AK47" s="99" t="n">
        <f aca="false">SUM(AH47:AJ47)</f>
        <v>1</v>
      </c>
      <c r="AM47" s="28" t="n">
        <f aca="false">AG47+AF47+AE47+B$3</f>
        <v>6.41471861471861</v>
      </c>
      <c r="AN47" s="100" t="n">
        <f aca="false">IF(ISBLANK(E47),"", VLOOKUP(E47,$A$4:$B$8,2,FALSE()))</f>
        <v>-1.5</v>
      </c>
      <c r="AO47" s="100" t="n">
        <f aca="false">IF(ISBLANK(F47),"", VLOOKUP(F47,$A$4:$B$8,2,FALSE()))</f>
        <v>-1.5</v>
      </c>
      <c r="AP47" s="100" t="n">
        <f aca="false">IF(ISBLANK(G47),"", VLOOKUP(G47,$A$4:$B$8,2,FALSE()))</f>
        <v>-1.5</v>
      </c>
      <c r="AQ47" s="100" t="n">
        <f aca="false">IF(ISBLANK(H47),"", VLOOKUP(H47,$A$4:$B$8,2,FALSE()))</f>
        <v>1</v>
      </c>
      <c r="AR47" s="100" t="n">
        <f aca="false">IF(ISBLANK(I47),"", VLOOKUP(I47,$A$4:$B$8,2,FALSE()))</f>
        <v>2</v>
      </c>
      <c r="AS47" s="100" t="n">
        <f aca="false">IF(ISBLANK(J47),"", VLOOKUP(J47,$A$4:$B$8,2,FALSE()))</f>
        <v>1</v>
      </c>
      <c r="AT47" s="100" t="n">
        <f aca="false">IF(ISBLANK(K47),"", VLOOKUP(K47,$A$4:$B$8,2,FALSE()))</f>
        <v>2</v>
      </c>
      <c r="AU47" s="100" t="n">
        <f aca="false">IF(ISBLANK(L47),"", VLOOKUP(L47,$A$4:$B$8,2,FALSE()))</f>
        <v>1</v>
      </c>
      <c r="AV47" s="100" t="n">
        <f aca="false">IF(ISBLANK(M47),"", VLOOKUP(M47,$A$4:$B$8,2,FALSE()))</f>
        <v>-1.5</v>
      </c>
      <c r="AW47" s="100" t="n">
        <f aca="false">IF(ISBLANK(N47),"", VLOOKUP(N47,$A$4:$B$8,2,FALSE()))</f>
        <v>1</v>
      </c>
      <c r="AX47" s="100" t="str">
        <f aca="false">IF(ISBLANK(O47),"", VLOOKUP(O47,$A$4:$B$8,2,FALSE()))</f>
        <v/>
      </c>
      <c r="AY47" s="100" t="str">
        <f aca="false">IF(ISBLANK(P47),"", VLOOKUP(P47,$A$4:$B$8,2,FALSE()))</f>
        <v/>
      </c>
      <c r="AZ47" s="100" t="str">
        <f aca="false">IF(ISBLANK(Q47),"", VLOOKUP(Q47,$A$4:$B$8,2,FALSE()))</f>
        <v/>
      </c>
      <c r="BA47" s="100" t="str">
        <f aca="false">IF(ISBLANK(R47),"", VLOOKUP(R47,$A$4:$B$8,2,FALSE()))</f>
        <v/>
      </c>
      <c r="BB47" s="100" t="str">
        <f aca="false">IF(ISBLANK(S47),"", VLOOKUP(S47,$A$4:$B$8,2,FALSE()))</f>
        <v/>
      </c>
      <c r="BC47" s="100" t="str">
        <f aca="false">IF(ISBLANK(T47),"", VLOOKUP(T47,$A$4:$B$8,2,FALSE()))</f>
        <v/>
      </c>
      <c r="BD47" s="100" t="str">
        <f aca="false">IF(ISBLANK(U47),"", VLOOKUP(U47,$A$4:$B$8,2,FALSE()))</f>
        <v/>
      </c>
      <c r="BE47" s="100" t="str">
        <f aca="false">IF(ISBLANK(V47),"", VLOOKUP(V47,$A$4:$B$8,2,FALSE()))</f>
        <v/>
      </c>
      <c r="BF47" s="100" t="str">
        <f aca="false">IF(ISBLANK(W47),"", VLOOKUP(W47,$A$4:$B$8,2,FALSE()))</f>
        <v/>
      </c>
      <c r="BG47" s="100" t="str">
        <f aca="false">IF(ISBLANK(X47),"", VLOOKUP(X47,$A$4:$B$8,2,FALSE()))</f>
        <v/>
      </c>
    </row>
    <row r="48" customFormat="false" ht="17.6" hidden="false" customHeight="true" outlineLevel="0" collapsed="false">
      <c r="A48" s="91"/>
      <c r="B48" s="91"/>
      <c r="C48" s="102"/>
      <c r="D48" s="102"/>
      <c r="E48" s="90" t="s">
        <v>14</v>
      </c>
      <c r="F48" s="90" t="s">
        <v>23</v>
      </c>
      <c r="G48" s="90" t="s">
        <v>14</v>
      </c>
      <c r="H48" s="90" t="s">
        <v>26</v>
      </c>
      <c r="I48" s="90" t="s">
        <v>20</v>
      </c>
      <c r="J48" s="90" t="s">
        <v>23</v>
      </c>
      <c r="K48" s="90"/>
      <c r="L48" s="91"/>
      <c r="M48" s="90"/>
      <c r="N48" s="90"/>
      <c r="O48" s="90"/>
      <c r="P48" s="90"/>
      <c r="Q48" s="90"/>
      <c r="R48" s="90"/>
      <c r="S48" s="90"/>
      <c r="T48" s="90"/>
      <c r="U48" s="90"/>
      <c r="V48" s="90"/>
      <c r="W48" s="91"/>
      <c r="X48" s="91"/>
      <c r="Y48" s="93" t="n">
        <f aca="false">Z48*0.9</f>
        <v>6.87857142857143</v>
      </c>
      <c r="Z48" s="94" t="n">
        <f aca="false">IF((AM48) &gt; 3, AM48,3)</f>
        <v>7.64285714285714</v>
      </c>
      <c r="AA48" s="93" t="n">
        <f aca="false">Z48*1.1</f>
        <v>8.40714285714286</v>
      </c>
      <c r="AB48" s="95" t="n">
        <v>7</v>
      </c>
      <c r="AC48" s="96" t="n">
        <f aca="false">COUNT(AN48:BG48)</f>
        <v>6</v>
      </c>
      <c r="AD48" s="97" t="n">
        <f aca="false">COUNTIF(AN48:BG48,"&gt;0")</f>
        <v>4</v>
      </c>
      <c r="AE48" s="98" t="n">
        <f aca="false">AD48/AB48</f>
        <v>0.571428571428571</v>
      </c>
      <c r="AF48" s="98" t="n">
        <f aca="false">SLOPE(AN48:BG48,AN$13:BG$13)</f>
        <v>0.571428571428571</v>
      </c>
      <c r="AG48" s="98" t="n">
        <f aca="false">IF(AD48&gt;0,SUM(AN48:BG48)/AD48,-2)</f>
        <v>1.5</v>
      </c>
      <c r="AH48" s="99" t="n">
        <f aca="false">AE48/($AM48-$B$3)</f>
        <v>0.216216216216216</v>
      </c>
      <c r="AI48" s="99" t="n">
        <f aca="false">AF48/($AM48-$B$3)</f>
        <v>0.216216216216216</v>
      </c>
      <c r="AJ48" s="99" t="n">
        <f aca="false">AG48/($AM48-$B$3)</f>
        <v>0.567567567567568</v>
      </c>
      <c r="AK48" s="99" t="n">
        <f aca="false">SUM(AH48:AJ48)</f>
        <v>1</v>
      </c>
      <c r="AM48" s="28" t="n">
        <f aca="false">AG48+AF48+AE48+B$3</f>
        <v>7.64285714285714</v>
      </c>
      <c r="AN48" s="100" t="n">
        <f aca="false">IF(ISBLANK(E48),"", VLOOKUP(E48,$A$4:$B$8,2,FALSE()))</f>
        <v>-1.5</v>
      </c>
      <c r="AO48" s="100" t="n">
        <f aca="false">IF(ISBLANK(F48),"", VLOOKUP(F48,$A$4:$B$8,2,FALSE()))</f>
        <v>2</v>
      </c>
      <c r="AP48" s="100" t="n">
        <f aca="false">IF(ISBLANK(G48),"", VLOOKUP(G48,$A$4:$B$8,2,FALSE()))</f>
        <v>-1.5</v>
      </c>
      <c r="AQ48" s="100" t="n">
        <f aca="false">IF(ISBLANK(H48),"", VLOOKUP(H48,$A$4:$B$8,2,FALSE()))</f>
        <v>4</v>
      </c>
      <c r="AR48" s="100" t="n">
        <f aca="false">IF(ISBLANK(I48),"", VLOOKUP(I48,$A$4:$B$8,2,FALSE()))</f>
        <v>1</v>
      </c>
      <c r="AS48" s="100" t="n">
        <f aca="false">IF(ISBLANK(J48),"", VLOOKUP(J48,$A$4:$B$8,2,FALSE()))</f>
        <v>2</v>
      </c>
      <c r="AT48" s="100" t="str">
        <f aca="false">IF(ISBLANK(K48),"", VLOOKUP(K48,$A$4:$B$8,2,FALSE()))</f>
        <v/>
      </c>
      <c r="AU48" s="100" t="str">
        <f aca="false">IF(ISBLANK(L48),"", VLOOKUP(L48,$A$4:$B$8,2,FALSE()))</f>
        <v/>
      </c>
      <c r="AV48" s="100" t="str">
        <f aca="false">IF(ISBLANK(M48),"", VLOOKUP(M48,$A$4:$B$8,2,FALSE()))</f>
        <v/>
      </c>
      <c r="AW48" s="100" t="str">
        <f aca="false">IF(ISBLANK(N48),"", VLOOKUP(N48,$A$4:$B$8,2,FALSE()))</f>
        <v/>
      </c>
      <c r="AX48" s="100" t="str">
        <f aca="false">IF(ISBLANK(O48),"", VLOOKUP(O48,$A$4:$B$8,2,FALSE()))</f>
        <v/>
      </c>
      <c r="AY48" s="100" t="str">
        <f aca="false">IF(ISBLANK(P48),"", VLOOKUP(P48,$A$4:$B$8,2,FALSE()))</f>
        <v/>
      </c>
      <c r="AZ48" s="100" t="str">
        <f aca="false">IF(ISBLANK(Q48),"", VLOOKUP(Q48,$A$4:$B$8,2,FALSE()))</f>
        <v/>
      </c>
      <c r="BA48" s="100" t="str">
        <f aca="false">IF(ISBLANK(R48),"", VLOOKUP(R48,$A$4:$B$8,2,FALSE()))</f>
        <v/>
      </c>
      <c r="BB48" s="100" t="str">
        <f aca="false">IF(ISBLANK(S48),"", VLOOKUP(S48,$A$4:$B$8,2,FALSE()))</f>
        <v/>
      </c>
      <c r="BC48" s="100" t="str">
        <f aca="false">IF(ISBLANK(T48),"", VLOOKUP(T48,$A$4:$B$8,2,FALSE()))</f>
        <v/>
      </c>
      <c r="BD48" s="100" t="str">
        <f aca="false">IF(ISBLANK(U48),"", VLOOKUP(U48,$A$4:$B$8,2,FALSE()))</f>
        <v/>
      </c>
      <c r="BE48" s="100" t="str">
        <f aca="false">IF(ISBLANK(V48),"", VLOOKUP(V48,$A$4:$B$8,2,FALSE()))</f>
        <v/>
      </c>
      <c r="BF48" s="100" t="str">
        <f aca="false">IF(ISBLANK(W48),"", VLOOKUP(W48,$A$4:$B$8,2,FALSE()))</f>
        <v/>
      </c>
      <c r="BG48" s="100" t="str">
        <f aca="false">IF(ISBLANK(X48),"", VLOOKUP(X48,$A$4:$B$8,2,FALSE()))</f>
        <v/>
      </c>
    </row>
    <row r="49" customFormat="false" ht="17.6" hidden="false" customHeight="true" outlineLevel="0" collapsed="false">
      <c r="A49" s="91"/>
      <c r="B49" s="91"/>
      <c r="C49" s="102"/>
      <c r="D49" s="102"/>
      <c r="E49" s="90" t="s">
        <v>14</v>
      </c>
      <c r="F49" s="90" t="s">
        <v>14</v>
      </c>
      <c r="G49" s="90" t="s">
        <v>20</v>
      </c>
      <c r="H49" s="90" t="s">
        <v>20</v>
      </c>
      <c r="I49" s="90" t="s">
        <v>23</v>
      </c>
      <c r="J49" s="90" t="s">
        <v>20</v>
      </c>
      <c r="K49" s="90" t="s">
        <v>20</v>
      </c>
      <c r="L49" s="91" t="s">
        <v>20</v>
      </c>
      <c r="M49" s="90" t="s">
        <v>20</v>
      </c>
      <c r="N49" s="90"/>
      <c r="O49" s="90"/>
      <c r="P49" s="90"/>
      <c r="Q49" s="90"/>
      <c r="R49" s="90"/>
      <c r="S49" s="90"/>
      <c r="T49" s="90"/>
      <c r="U49" s="90"/>
      <c r="V49" s="90"/>
      <c r="W49" s="91"/>
      <c r="X49" s="91"/>
      <c r="Y49" s="93" t="n">
        <f aca="false">Z49*0.9</f>
        <v>6.30535714285714</v>
      </c>
      <c r="Z49" s="94" t="n">
        <f aca="false">IF((AM49) &gt; 3, AM49,3)</f>
        <v>7.00595238095238</v>
      </c>
      <c r="AA49" s="93" t="n">
        <f aca="false">Z49*1.1</f>
        <v>7.70654761904762</v>
      </c>
      <c r="AB49" s="95" t="n">
        <v>7</v>
      </c>
      <c r="AC49" s="96" t="n">
        <f aca="false">COUNT(AN49:BG49)</f>
        <v>9</v>
      </c>
      <c r="AD49" s="97" t="n">
        <f aca="false">COUNTIF(AN49:BG49,"&gt;0")</f>
        <v>7</v>
      </c>
      <c r="AE49" s="98" t="n">
        <f aca="false">AD49/AB49</f>
        <v>1</v>
      </c>
      <c r="AF49" s="98" t="n">
        <f aca="false">SLOPE(AN49:BG49,AN$13:BG$13)</f>
        <v>0.291666666666667</v>
      </c>
      <c r="AG49" s="98" t="n">
        <f aca="false">IF(AD49&gt;0,SUM(AN49:BG49)/AD49,-2)</f>
        <v>0.714285714285714</v>
      </c>
      <c r="AH49" s="99" t="n">
        <f aca="false">AE49/($AM49-$B$3)</f>
        <v>0.498516320474777</v>
      </c>
      <c r="AI49" s="99" t="n">
        <f aca="false">AF49/($AM49-$B$3)</f>
        <v>0.14540059347181</v>
      </c>
      <c r="AJ49" s="99" t="n">
        <f aca="false">AG49/($AM49-$B$3)</f>
        <v>0.356083086053412</v>
      </c>
      <c r="AK49" s="99" t="n">
        <f aca="false">SUM(AH49:AJ49)</f>
        <v>1</v>
      </c>
      <c r="AM49" s="28" t="n">
        <f aca="false">AG49+AF49+AE49+B$3</f>
        <v>7.00595238095238</v>
      </c>
      <c r="AN49" s="100" t="n">
        <f aca="false">IF(ISBLANK(E49),"", VLOOKUP(E49,$A$4:$B$8,2,FALSE()))</f>
        <v>-1.5</v>
      </c>
      <c r="AO49" s="100" t="n">
        <f aca="false">IF(ISBLANK(F49),"", VLOOKUP(F49,$A$4:$B$8,2,FALSE()))</f>
        <v>-1.5</v>
      </c>
      <c r="AP49" s="100" t="n">
        <f aca="false">IF(ISBLANK(G49),"", VLOOKUP(G49,$A$4:$B$8,2,FALSE()))</f>
        <v>1</v>
      </c>
      <c r="AQ49" s="100" t="n">
        <f aca="false">IF(ISBLANK(H49),"", VLOOKUP(H49,$A$4:$B$8,2,FALSE()))</f>
        <v>1</v>
      </c>
      <c r="AR49" s="100" t="n">
        <f aca="false">IF(ISBLANK(I49),"", VLOOKUP(I49,$A$4:$B$8,2,FALSE()))</f>
        <v>2</v>
      </c>
      <c r="AS49" s="100" t="n">
        <f aca="false">IF(ISBLANK(J49),"", VLOOKUP(J49,$A$4:$B$8,2,FALSE()))</f>
        <v>1</v>
      </c>
      <c r="AT49" s="100" t="n">
        <f aca="false">IF(ISBLANK(K49),"", VLOOKUP(K49,$A$4:$B$8,2,FALSE()))</f>
        <v>1</v>
      </c>
      <c r="AU49" s="100" t="n">
        <f aca="false">IF(ISBLANK(L49),"", VLOOKUP(L49,$A$4:$B$8,2,FALSE()))</f>
        <v>1</v>
      </c>
      <c r="AV49" s="100" t="n">
        <f aca="false">IF(ISBLANK(M49),"", VLOOKUP(M49,$A$4:$B$8,2,FALSE()))</f>
        <v>1</v>
      </c>
      <c r="AW49" s="100" t="str">
        <f aca="false">IF(ISBLANK(N49),"", VLOOKUP(N49,$A$4:$B$8,2,FALSE()))</f>
        <v/>
      </c>
      <c r="AX49" s="100" t="str">
        <f aca="false">IF(ISBLANK(O49),"", VLOOKUP(O49,$A$4:$B$8,2,FALSE()))</f>
        <v/>
      </c>
      <c r="AY49" s="100" t="str">
        <f aca="false">IF(ISBLANK(P49),"", VLOOKUP(P49,$A$4:$B$8,2,FALSE()))</f>
        <v/>
      </c>
      <c r="AZ49" s="100" t="str">
        <f aca="false">IF(ISBLANK(Q49),"", VLOOKUP(Q49,$A$4:$B$8,2,FALSE()))</f>
        <v/>
      </c>
      <c r="BA49" s="100" t="str">
        <f aca="false">IF(ISBLANK(R49),"", VLOOKUP(R49,$A$4:$B$8,2,FALSE()))</f>
        <v/>
      </c>
      <c r="BB49" s="100" t="str">
        <f aca="false">IF(ISBLANK(S49),"", VLOOKUP(S49,$A$4:$B$8,2,FALSE()))</f>
        <v/>
      </c>
      <c r="BC49" s="100" t="str">
        <f aca="false">IF(ISBLANK(T49),"", VLOOKUP(T49,$A$4:$B$8,2,FALSE()))</f>
        <v/>
      </c>
      <c r="BD49" s="100" t="str">
        <f aca="false">IF(ISBLANK(U49),"", VLOOKUP(U49,$A$4:$B$8,2,FALSE()))</f>
        <v/>
      </c>
      <c r="BE49" s="100" t="str">
        <f aca="false">IF(ISBLANK(V49),"", VLOOKUP(V49,$A$4:$B$8,2,FALSE()))</f>
        <v/>
      </c>
      <c r="BF49" s="100" t="str">
        <f aca="false">IF(ISBLANK(W49),"", VLOOKUP(W49,$A$4:$B$8,2,FALSE()))</f>
        <v/>
      </c>
      <c r="BG49" s="100" t="str">
        <f aca="false">IF(ISBLANK(X49),"", VLOOKUP(X49,$A$4:$B$8,2,FALSE()))</f>
        <v/>
      </c>
    </row>
    <row r="50" customFormat="false" ht="17.6" hidden="false" customHeight="true" outlineLevel="0" collapsed="false">
      <c r="A50" s="91"/>
      <c r="B50" s="91"/>
      <c r="C50" s="102"/>
      <c r="D50" s="102"/>
      <c r="E50" s="90" t="s">
        <v>20</v>
      </c>
      <c r="F50" s="90" t="s">
        <v>14</v>
      </c>
      <c r="G50" s="90" t="s">
        <v>23</v>
      </c>
      <c r="H50" s="90" t="s">
        <v>20</v>
      </c>
      <c r="I50" s="90" t="s">
        <v>23</v>
      </c>
      <c r="J50" s="90" t="s">
        <v>23</v>
      </c>
      <c r="K50" s="90" t="s">
        <v>23</v>
      </c>
      <c r="L50" s="91" t="s">
        <v>23</v>
      </c>
      <c r="M50" s="90" t="s">
        <v>23</v>
      </c>
      <c r="N50" s="90" t="s">
        <v>23</v>
      </c>
      <c r="O50" s="90" t="s">
        <v>20</v>
      </c>
      <c r="P50" s="90"/>
      <c r="Q50" s="90"/>
      <c r="R50" s="90"/>
      <c r="S50" s="90"/>
      <c r="T50" s="90"/>
      <c r="U50" s="90"/>
      <c r="V50" s="90"/>
      <c r="W50" s="91"/>
      <c r="X50" s="91"/>
      <c r="Y50" s="93" t="n">
        <f aca="false">Z50*0.9</f>
        <v>7.31162337662338</v>
      </c>
      <c r="Z50" s="94" t="n">
        <f aca="false">IF((AM50) &gt; 3, AM50,3)</f>
        <v>8.12402597402597</v>
      </c>
      <c r="AA50" s="93" t="n">
        <f aca="false">Z50*1.1</f>
        <v>8.93642857142857</v>
      </c>
      <c r="AB50" s="95" t="n">
        <v>7</v>
      </c>
      <c r="AC50" s="96" t="n">
        <f aca="false">COUNT(AN50:BG50)</f>
        <v>11</v>
      </c>
      <c r="AD50" s="97" t="n">
        <f aca="false">COUNTIF(AN50:BG50,"&gt;0")</f>
        <v>10</v>
      </c>
      <c r="AE50" s="98" t="n">
        <f aca="false">AD50/AB50</f>
        <v>1.42857142857143</v>
      </c>
      <c r="AF50" s="98" t="n">
        <f aca="false">SLOPE(AN50:BG50,AN$13:BG$13)</f>
        <v>0.145454545454545</v>
      </c>
      <c r="AG50" s="98" t="n">
        <f aca="false">IF(AD50&gt;0,SUM(AN50:BG50)/AD50,-2)</f>
        <v>1.55</v>
      </c>
      <c r="AH50" s="99" t="n">
        <f aca="false">AE50/($AM50-$B$3)</f>
        <v>0.457285387653295</v>
      </c>
      <c r="AI50" s="99" t="n">
        <f aca="false">AF50/($AM50-$B$3)</f>
        <v>0.0465599667428809</v>
      </c>
      <c r="AJ50" s="99" t="n">
        <f aca="false">AG50/($AM50-$B$3)</f>
        <v>0.496154645603825</v>
      </c>
      <c r="AK50" s="99" t="n">
        <f aca="false">SUM(AH50:AJ50)</f>
        <v>1</v>
      </c>
      <c r="AM50" s="28" t="n">
        <f aca="false">AG50+AF50+AE50+B$3</f>
        <v>8.12402597402597</v>
      </c>
      <c r="AN50" s="100" t="n">
        <f aca="false">IF(ISBLANK(E50),"", VLOOKUP(E50,$A$4:$B$8,2,FALSE()))</f>
        <v>1</v>
      </c>
      <c r="AO50" s="100" t="n">
        <f aca="false">IF(ISBLANK(F50),"", VLOOKUP(F50,$A$4:$B$8,2,FALSE()))</f>
        <v>-1.5</v>
      </c>
      <c r="AP50" s="100" t="n">
        <f aca="false">IF(ISBLANK(G50),"", VLOOKUP(G50,$A$4:$B$8,2,FALSE()))</f>
        <v>2</v>
      </c>
      <c r="AQ50" s="100" t="n">
        <f aca="false">IF(ISBLANK(H50),"", VLOOKUP(H50,$A$4:$B$8,2,FALSE()))</f>
        <v>1</v>
      </c>
      <c r="AR50" s="100" t="n">
        <f aca="false">IF(ISBLANK(I50),"", VLOOKUP(I50,$A$4:$B$8,2,FALSE()))</f>
        <v>2</v>
      </c>
      <c r="AS50" s="100" t="n">
        <f aca="false">IF(ISBLANK(J50),"", VLOOKUP(J50,$A$4:$B$8,2,FALSE()))</f>
        <v>2</v>
      </c>
      <c r="AT50" s="100" t="n">
        <f aca="false">IF(ISBLANK(K50),"", VLOOKUP(K50,$A$4:$B$8,2,FALSE()))</f>
        <v>2</v>
      </c>
      <c r="AU50" s="100" t="n">
        <f aca="false">IF(ISBLANK(L50),"", VLOOKUP(L50,$A$4:$B$8,2,FALSE()))</f>
        <v>2</v>
      </c>
      <c r="AV50" s="100" t="n">
        <f aca="false">IF(ISBLANK(M50),"", VLOOKUP(M50,$A$4:$B$8,2,FALSE()))</f>
        <v>2</v>
      </c>
      <c r="AW50" s="100" t="n">
        <f aca="false">IF(ISBLANK(N50),"", VLOOKUP(N50,$A$4:$B$8,2,FALSE()))</f>
        <v>2</v>
      </c>
      <c r="AX50" s="100" t="n">
        <f aca="false">IF(ISBLANK(O50),"", VLOOKUP(O50,$A$4:$B$8,2,FALSE()))</f>
        <v>1</v>
      </c>
      <c r="AY50" s="100" t="str">
        <f aca="false">IF(ISBLANK(P50),"", VLOOKUP(P50,$A$4:$B$8,2,FALSE()))</f>
        <v/>
      </c>
      <c r="AZ50" s="100" t="str">
        <f aca="false">IF(ISBLANK(Q50),"", VLOOKUP(Q50,$A$4:$B$8,2,FALSE()))</f>
        <v/>
      </c>
      <c r="BA50" s="100" t="str">
        <f aca="false">IF(ISBLANK(R50),"", VLOOKUP(R50,$A$4:$B$8,2,FALSE()))</f>
        <v/>
      </c>
      <c r="BB50" s="100" t="str">
        <f aca="false">IF(ISBLANK(S50),"", VLOOKUP(S50,$A$4:$B$8,2,FALSE()))</f>
        <v/>
      </c>
      <c r="BC50" s="100" t="str">
        <f aca="false">IF(ISBLANK(T50),"", VLOOKUP(T50,$A$4:$B$8,2,FALSE()))</f>
        <v/>
      </c>
      <c r="BD50" s="100" t="str">
        <f aca="false">IF(ISBLANK(U50),"", VLOOKUP(U50,$A$4:$B$8,2,FALSE()))</f>
        <v/>
      </c>
      <c r="BE50" s="100" t="str">
        <f aca="false">IF(ISBLANK(V50),"", VLOOKUP(V50,$A$4:$B$8,2,FALSE()))</f>
        <v/>
      </c>
      <c r="BF50" s="100" t="str">
        <f aca="false">IF(ISBLANK(W50),"", VLOOKUP(W50,$A$4:$B$8,2,FALSE()))</f>
        <v/>
      </c>
      <c r="BG50" s="100" t="str">
        <f aca="false">IF(ISBLANK(X50),"", VLOOKUP(X50,$A$4:$B$8,2,FALSE()))</f>
        <v/>
      </c>
    </row>
    <row r="51" customFormat="false" ht="17.6" hidden="false" customHeight="true" outlineLevel="0" collapsed="false">
      <c r="A51" s="91"/>
      <c r="B51" s="91"/>
      <c r="C51" s="102"/>
      <c r="D51" s="102"/>
      <c r="E51" s="90" t="s">
        <v>20</v>
      </c>
      <c r="F51" s="90" t="s">
        <v>14</v>
      </c>
      <c r="G51" s="90" t="s">
        <v>20</v>
      </c>
      <c r="H51" s="90" t="s">
        <v>20</v>
      </c>
      <c r="I51" s="90" t="s">
        <v>20</v>
      </c>
      <c r="J51" s="90" t="s">
        <v>23</v>
      </c>
      <c r="K51" s="90" t="s">
        <v>20</v>
      </c>
      <c r="L51" s="91"/>
      <c r="M51" s="90"/>
      <c r="N51" s="90"/>
      <c r="O51" s="90"/>
      <c r="P51" s="90"/>
      <c r="Q51" s="90"/>
      <c r="R51" s="90"/>
      <c r="S51" s="90"/>
      <c r="T51" s="90"/>
      <c r="U51" s="90"/>
      <c r="V51" s="90"/>
      <c r="W51" s="91"/>
      <c r="X51" s="91"/>
      <c r="Y51" s="93" t="n">
        <f aca="false">Z51*0.9</f>
        <v>6.32142857142857</v>
      </c>
      <c r="Z51" s="94" t="n">
        <f aca="false">IF((AM51) &gt; 3, AM51,3)</f>
        <v>7.02380952380952</v>
      </c>
      <c r="AA51" s="93" t="n">
        <f aca="false">Z51*1.1</f>
        <v>7.72619047619048</v>
      </c>
      <c r="AB51" s="95" t="n">
        <v>7</v>
      </c>
      <c r="AC51" s="96" t="n">
        <f aca="false">COUNT(AN51:BG51)</f>
        <v>7</v>
      </c>
      <c r="AD51" s="97" t="n">
        <f aca="false">COUNTIF(AN51:BG51,"&gt;0")</f>
        <v>6</v>
      </c>
      <c r="AE51" s="98" t="n">
        <f aca="false">AD51/AB51</f>
        <v>0.857142857142857</v>
      </c>
      <c r="AF51" s="98" t="n">
        <f aca="false">SLOPE(AN51:BG51,AN$13:BG$13)</f>
        <v>0.25</v>
      </c>
      <c r="AG51" s="98" t="n">
        <f aca="false">IF(AD51&gt;0,SUM(AN51:BG51)/AD51,-2)</f>
        <v>0.916666666666667</v>
      </c>
      <c r="AH51" s="99" t="n">
        <f aca="false">AE51/($AM51-$B$3)</f>
        <v>0.423529411764706</v>
      </c>
      <c r="AI51" s="99" t="n">
        <f aca="false">AF51/($AM51-$B$3)</f>
        <v>0.123529411764706</v>
      </c>
      <c r="AJ51" s="99" t="n">
        <f aca="false">AG51/($AM51-$B$3)</f>
        <v>0.452941176470588</v>
      </c>
      <c r="AK51" s="99" t="n">
        <f aca="false">SUM(AH51:AJ51)</f>
        <v>1</v>
      </c>
      <c r="AM51" s="28" t="n">
        <f aca="false">AG51+AF51+AE51+B$3</f>
        <v>7.02380952380952</v>
      </c>
      <c r="AN51" s="100" t="n">
        <f aca="false">IF(ISBLANK(E51),"", VLOOKUP(E51,$A$4:$B$8,2,FALSE()))</f>
        <v>1</v>
      </c>
      <c r="AO51" s="100" t="n">
        <f aca="false">IF(ISBLANK(F51),"", VLOOKUP(F51,$A$4:$B$8,2,FALSE()))</f>
        <v>-1.5</v>
      </c>
      <c r="AP51" s="100" t="n">
        <f aca="false">IF(ISBLANK(G51),"", VLOOKUP(G51,$A$4:$B$8,2,FALSE()))</f>
        <v>1</v>
      </c>
      <c r="AQ51" s="100" t="n">
        <f aca="false">IF(ISBLANK(H51),"", VLOOKUP(H51,$A$4:$B$8,2,FALSE()))</f>
        <v>1</v>
      </c>
      <c r="AR51" s="100" t="n">
        <f aca="false">IF(ISBLANK(I51),"", VLOOKUP(I51,$A$4:$B$8,2,FALSE()))</f>
        <v>1</v>
      </c>
      <c r="AS51" s="100" t="n">
        <f aca="false">IF(ISBLANK(J51),"", VLOOKUP(J51,$A$4:$B$8,2,FALSE()))</f>
        <v>2</v>
      </c>
      <c r="AT51" s="100" t="n">
        <f aca="false">IF(ISBLANK(K51),"", VLOOKUP(K51,$A$4:$B$8,2,FALSE()))</f>
        <v>1</v>
      </c>
      <c r="AU51" s="100" t="str">
        <f aca="false">IF(ISBLANK(L51),"", VLOOKUP(L51,$A$4:$B$8,2,FALSE()))</f>
        <v/>
      </c>
      <c r="AV51" s="100" t="str">
        <f aca="false">IF(ISBLANK(M51),"", VLOOKUP(M51,$A$4:$B$8,2,FALSE()))</f>
        <v/>
      </c>
      <c r="AW51" s="100" t="str">
        <f aca="false">IF(ISBLANK(N51),"", VLOOKUP(N51,$A$4:$B$8,2,FALSE()))</f>
        <v/>
      </c>
      <c r="AX51" s="100" t="str">
        <f aca="false">IF(ISBLANK(O51),"", VLOOKUP(O51,$A$4:$B$8,2,FALSE()))</f>
        <v/>
      </c>
      <c r="AY51" s="100" t="str">
        <f aca="false">IF(ISBLANK(P51),"", VLOOKUP(P51,$A$4:$B$8,2,FALSE()))</f>
        <v/>
      </c>
      <c r="AZ51" s="100" t="str">
        <f aca="false">IF(ISBLANK(Q51),"", VLOOKUP(Q51,$A$4:$B$8,2,FALSE()))</f>
        <v/>
      </c>
      <c r="BA51" s="100" t="str">
        <f aca="false">IF(ISBLANK(R51),"", VLOOKUP(R51,$A$4:$B$8,2,FALSE()))</f>
        <v/>
      </c>
      <c r="BB51" s="100" t="str">
        <f aca="false">IF(ISBLANK(S51),"", VLOOKUP(S51,$A$4:$B$8,2,FALSE()))</f>
        <v/>
      </c>
      <c r="BC51" s="100" t="str">
        <f aca="false">IF(ISBLANK(T51),"", VLOOKUP(T51,$A$4:$B$8,2,FALSE()))</f>
        <v/>
      </c>
      <c r="BD51" s="100" t="str">
        <f aca="false">IF(ISBLANK(U51),"", VLOOKUP(U51,$A$4:$B$8,2,FALSE()))</f>
        <v/>
      </c>
      <c r="BE51" s="100" t="str">
        <f aca="false">IF(ISBLANK(V51),"", VLOOKUP(V51,$A$4:$B$8,2,FALSE()))</f>
        <v/>
      </c>
      <c r="BF51" s="100" t="str">
        <f aca="false">IF(ISBLANK(W51),"", VLOOKUP(W51,$A$4:$B$8,2,FALSE()))</f>
        <v/>
      </c>
      <c r="BG51" s="100" t="str">
        <f aca="false">IF(ISBLANK(X51),"", VLOOKUP(X51,$A$4:$B$8,2,FALSE()))</f>
        <v/>
      </c>
    </row>
    <row r="52" customFormat="false" ht="17.6" hidden="false" customHeight="true" outlineLevel="0" collapsed="false">
      <c r="A52" s="91"/>
      <c r="B52" s="91"/>
      <c r="C52" s="102"/>
      <c r="D52" s="102"/>
      <c r="E52" s="90" t="s">
        <v>14</v>
      </c>
      <c r="F52" s="90" t="s">
        <v>23</v>
      </c>
      <c r="G52" s="90" t="s">
        <v>14</v>
      </c>
      <c r="H52" s="90" t="s">
        <v>23</v>
      </c>
      <c r="I52" s="90" t="s">
        <v>14</v>
      </c>
      <c r="J52" s="90" t="s">
        <v>17</v>
      </c>
      <c r="K52" s="90" t="s">
        <v>20</v>
      </c>
      <c r="L52" s="91" t="s">
        <v>20</v>
      </c>
      <c r="M52" s="90" t="s">
        <v>20</v>
      </c>
      <c r="N52" s="90"/>
      <c r="O52" s="90"/>
      <c r="P52" s="90"/>
      <c r="Q52" s="90"/>
      <c r="R52" s="90"/>
      <c r="S52" s="90"/>
      <c r="T52" s="90"/>
      <c r="U52" s="90"/>
      <c r="V52" s="90"/>
      <c r="W52" s="91"/>
      <c r="X52" s="91"/>
      <c r="Y52" s="93" t="n">
        <f aca="false">Z52*0.9</f>
        <v>5.72335714285714</v>
      </c>
      <c r="Z52" s="94" t="n">
        <f aca="false">IF((AM52) &gt; 3, AM52,3)</f>
        <v>6.35928571428572</v>
      </c>
      <c r="AA52" s="93" t="n">
        <f aca="false">Z52*1.1</f>
        <v>6.99521428571429</v>
      </c>
      <c r="AB52" s="95" t="n">
        <v>7</v>
      </c>
      <c r="AC52" s="96" t="n">
        <f aca="false">COUNT(AN52:BG52)</f>
        <v>9</v>
      </c>
      <c r="AD52" s="97" t="n">
        <f aca="false">COUNTIF(AN52:BG52,"&gt;0")</f>
        <v>5</v>
      </c>
      <c r="AE52" s="98" t="n">
        <f aca="false">AD52/AB52</f>
        <v>0.714285714285714</v>
      </c>
      <c r="AF52" s="98" t="n">
        <f aca="false">SLOPE(AN52:BG52,AN$13:BG$13)</f>
        <v>0.165</v>
      </c>
      <c r="AG52" s="98" t="n">
        <f aca="false">IF(AD52&gt;0,SUM(AN52:BG52)/AD52,-2)</f>
        <v>0.48</v>
      </c>
      <c r="AH52" s="99" t="n">
        <f aca="false">AE52/($AM52-$B$3)</f>
        <v>0.525486074619022</v>
      </c>
      <c r="AI52" s="99" t="n">
        <f aca="false">AF52/($AM52-$B$3)</f>
        <v>0.121387283236994</v>
      </c>
      <c r="AJ52" s="99" t="n">
        <f aca="false">AG52/($AM52-$B$3)</f>
        <v>0.353126642143983</v>
      </c>
      <c r="AK52" s="99" t="n">
        <f aca="false">SUM(AH52:AJ52)</f>
        <v>1</v>
      </c>
      <c r="AM52" s="28" t="n">
        <f aca="false">AG52+AF52+AE52+B$3</f>
        <v>6.35928571428572</v>
      </c>
      <c r="AN52" s="100" t="n">
        <f aca="false">IF(ISBLANK(E52),"", VLOOKUP(E52,$A$4:$B$8,2,FALSE()))</f>
        <v>-1.5</v>
      </c>
      <c r="AO52" s="100" t="n">
        <f aca="false">IF(ISBLANK(F52),"", VLOOKUP(F52,$A$4:$B$8,2,FALSE()))</f>
        <v>2</v>
      </c>
      <c r="AP52" s="100" t="n">
        <f aca="false">IF(ISBLANK(G52),"", VLOOKUP(G52,$A$4:$B$8,2,FALSE()))</f>
        <v>-1.5</v>
      </c>
      <c r="AQ52" s="100" t="n">
        <f aca="false">IF(ISBLANK(H52),"", VLOOKUP(H52,$A$4:$B$8,2,FALSE()))</f>
        <v>2</v>
      </c>
      <c r="AR52" s="100" t="n">
        <f aca="false">IF(ISBLANK(I52),"", VLOOKUP(I52,$A$4:$B$8,2,FALSE()))</f>
        <v>-1.5</v>
      </c>
      <c r="AS52" s="100" t="n">
        <f aca="false">IF(ISBLANK(J52),"", VLOOKUP(J52,$A$4:$B$8,2,FALSE()))</f>
        <v>-0.1</v>
      </c>
      <c r="AT52" s="100" t="n">
        <f aca="false">IF(ISBLANK(K52),"", VLOOKUP(K52,$A$4:$B$8,2,FALSE()))</f>
        <v>1</v>
      </c>
      <c r="AU52" s="100" t="n">
        <f aca="false">IF(ISBLANK(L52),"", VLOOKUP(L52,$A$4:$B$8,2,FALSE()))</f>
        <v>1</v>
      </c>
      <c r="AV52" s="100" t="n">
        <f aca="false">IF(ISBLANK(M52),"", VLOOKUP(M52,$A$4:$B$8,2,FALSE()))</f>
        <v>1</v>
      </c>
      <c r="AW52" s="100" t="str">
        <f aca="false">IF(ISBLANK(N52),"", VLOOKUP(N52,$A$4:$B$8,2,FALSE()))</f>
        <v/>
      </c>
      <c r="AX52" s="100" t="str">
        <f aca="false">IF(ISBLANK(O52),"", VLOOKUP(O52,$A$4:$B$8,2,FALSE()))</f>
        <v/>
      </c>
      <c r="AY52" s="100" t="str">
        <f aca="false">IF(ISBLANK(P52),"", VLOOKUP(P52,$A$4:$B$8,2,FALSE()))</f>
        <v/>
      </c>
      <c r="AZ52" s="100" t="str">
        <f aca="false">IF(ISBLANK(Q52),"", VLOOKUP(Q52,$A$4:$B$8,2,FALSE()))</f>
        <v/>
      </c>
      <c r="BA52" s="100" t="str">
        <f aca="false">IF(ISBLANK(R52),"", VLOOKUP(R52,$A$4:$B$8,2,FALSE()))</f>
        <v/>
      </c>
      <c r="BB52" s="100" t="str">
        <f aca="false">IF(ISBLANK(S52),"", VLOOKUP(S52,$A$4:$B$8,2,FALSE()))</f>
        <v/>
      </c>
      <c r="BC52" s="100" t="str">
        <f aca="false">IF(ISBLANK(T52),"", VLOOKUP(T52,$A$4:$B$8,2,FALSE()))</f>
        <v/>
      </c>
      <c r="BD52" s="100" t="str">
        <f aca="false">IF(ISBLANK(U52),"", VLOOKUP(U52,$A$4:$B$8,2,FALSE()))</f>
        <v/>
      </c>
      <c r="BE52" s="100" t="str">
        <f aca="false">IF(ISBLANK(V52),"", VLOOKUP(V52,$A$4:$B$8,2,FALSE()))</f>
        <v/>
      </c>
      <c r="BF52" s="100" t="str">
        <f aca="false">IF(ISBLANK(W52),"", VLOOKUP(W52,$A$4:$B$8,2,FALSE()))</f>
        <v/>
      </c>
      <c r="BG52" s="100" t="str">
        <f aca="false">IF(ISBLANK(X52),"", VLOOKUP(X52,$A$4:$B$8,2,FALSE()))</f>
        <v/>
      </c>
    </row>
    <row r="53" customFormat="false" ht="17.6" hidden="false" customHeight="true" outlineLevel="0" collapsed="false">
      <c r="A53" s="91"/>
      <c r="B53" s="91"/>
      <c r="C53" s="102"/>
      <c r="D53" s="102"/>
      <c r="E53" s="90" t="s">
        <v>20</v>
      </c>
      <c r="F53" s="90" t="s">
        <v>20</v>
      </c>
      <c r="G53" s="90" t="s">
        <v>14</v>
      </c>
      <c r="H53" s="90" t="s">
        <v>26</v>
      </c>
      <c r="I53" s="90" t="s">
        <v>14</v>
      </c>
      <c r="J53" s="90" t="s">
        <v>23</v>
      </c>
      <c r="K53" s="90" t="s">
        <v>20</v>
      </c>
      <c r="L53" s="91" t="s">
        <v>20</v>
      </c>
      <c r="M53" s="90" t="s">
        <v>14</v>
      </c>
      <c r="N53" s="90" t="s">
        <v>23</v>
      </c>
      <c r="O53" s="90" t="s">
        <v>20</v>
      </c>
      <c r="P53" s="90"/>
      <c r="Q53" s="90"/>
      <c r="R53" s="90"/>
      <c r="S53" s="90"/>
      <c r="T53" s="90"/>
      <c r="U53" s="90"/>
      <c r="V53" s="90"/>
      <c r="W53" s="91"/>
      <c r="X53" s="91"/>
      <c r="Y53" s="93" t="n">
        <f aca="false">Z53*0.9</f>
        <v>6.48891233766234</v>
      </c>
      <c r="Z53" s="94" t="n">
        <f aca="false">IF((AM53) &gt; 3, AM53,3)</f>
        <v>7.2099025974026</v>
      </c>
      <c r="AA53" s="93" t="n">
        <f aca="false">Z53*1.1</f>
        <v>7.93089285714286</v>
      </c>
      <c r="AB53" s="95" t="n">
        <v>7</v>
      </c>
      <c r="AC53" s="96" t="n">
        <f aca="false">COUNT(AN53:BG53)</f>
        <v>11</v>
      </c>
      <c r="AD53" s="97" t="n">
        <f aca="false">COUNTIF(AN53:BG53,"&gt;0")</f>
        <v>8</v>
      </c>
      <c r="AE53" s="98" t="n">
        <f aca="false">AD53/AB53</f>
        <v>1.14285714285714</v>
      </c>
      <c r="AF53" s="98" t="n">
        <f aca="false">SLOPE(AN53:BG53,AN$13:BG$13)</f>
        <v>0.00454545454545454</v>
      </c>
      <c r="AG53" s="98" t="n">
        <f aca="false">IF(AD53&gt;0,SUM(AN53:BG53)/AD53,-2)</f>
        <v>1.0625</v>
      </c>
      <c r="AH53" s="99" t="n">
        <f aca="false">AE53/($AM53-$B$3)</f>
        <v>0.517152721663116</v>
      </c>
      <c r="AI53" s="99" t="n">
        <f aca="false">AF53/($AM53-$B$3)</f>
        <v>0.00205685741570557</v>
      </c>
      <c r="AJ53" s="99" t="n">
        <f aca="false">AG53/($AM53-$B$3)</f>
        <v>0.480790420921178</v>
      </c>
      <c r="AK53" s="99" t="n">
        <f aca="false">SUM(AH53:AJ53)</f>
        <v>1</v>
      </c>
      <c r="AM53" s="28" t="n">
        <f aca="false">AG53+AF53+AE53+B$3</f>
        <v>7.2099025974026</v>
      </c>
      <c r="AN53" s="100" t="n">
        <f aca="false">IF(ISBLANK(E53),"", VLOOKUP(E53,$A$4:$B$8,2,FALSE()))</f>
        <v>1</v>
      </c>
      <c r="AO53" s="100" t="n">
        <f aca="false">IF(ISBLANK(F53),"", VLOOKUP(F53,$A$4:$B$8,2,FALSE()))</f>
        <v>1</v>
      </c>
      <c r="AP53" s="100" t="n">
        <f aca="false">IF(ISBLANK(G53),"", VLOOKUP(G53,$A$4:$B$8,2,FALSE()))</f>
        <v>-1.5</v>
      </c>
      <c r="AQ53" s="100" t="n">
        <f aca="false">IF(ISBLANK(H53),"", VLOOKUP(H53,$A$4:$B$8,2,FALSE()))</f>
        <v>4</v>
      </c>
      <c r="AR53" s="100" t="n">
        <f aca="false">IF(ISBLANK(I53),"", VLOOKUP(I53,$A$4:$B$8,2,FALSE()))</f>
        <v>-1.5</v>
      </c>
      <c r="AS53" s="100" t="n">
        <f aca="false">IF(ISBLANK(J53),"", VLOOKUP(J53,$A$4:$B$8,2,FALSE()))</f>
        <v>2</v>
      </c>
      <c r="AT53" s="100" t="n">
        <f aca="false">IF(ISBLANK(K53),"", VLOOKUP(K53,$A$4:$B$8,2,FALSE()))</f>
        <v>1</v>
      </c>
      <c r="AU53" s="100" t="n">
        <f aca="false">IF(ISBLANK(L53),"", VLOOKUP(L53,$A$4:$B$8,2,FALSE()))</f>
        <v>1</v>
      </c>
      <c r="AV53" s="100" t="n">
        <f aca="false">IF(ISBLANK(M53),"", VLOOKUP(M53,$A$4:$B$8,2,FALSE()))</f>
        <v>-1.5</v>
      </c>
      <c r="AW53" s="100" t="n">
        <f aca="false">IF(ISBLANK(N53),"", VLOOKUP(N53,$A$4:$B$8,2,FALSE()))</f>
        <v>2</v>
      </c>
      <c r="AX53" s="100" t="n">
        <f aca="false">IF(ISBLANK(O53),"", VLOOKUP(O53,$A$4:$B$8,2,FALSE()))</f>
        <v>1</v>
      </c>
      <c r="AY53" s="100" t="str">
        <f aca="false">IF(ISBLANK(P53),"", VLOOKUP(P53,$A$4:$B$8,2,FALSE()))</f>
        <v/>
      </c>
      <c r="AZ53" s="100" t="str">
        <f aca="false">IF(ISBLANK(Q53),"", VLOOKUP(Q53,$A$4:$B$8,2,FALSE()))</f>
        <v/>
      </c>
      <c r="BA53" s="100" t="str">
        <f aca="false">IF(ISBLANK(R53),"", VLOOKUP(R53,$A$4:$B$8,2,FALSE()))</f>
        <v/>
      </c>
      <c r="BB53" s="100" t="str">
        <f aca="false">IF(ISBLANK(S53),"", VLOOKUP(S53,$A$4:$B$8,2,FALSE()))</f>
        <v/>
      </c>
      <c r="BC53" s="100" t="str">
        <f aca="false">IF(ISBLANK(T53),"", VLOOKUP(T53,$A$4:$B$8,2,FALSE()))</f>
        <v/>
      </c>
      <c r="BD53" s="100" t="str">
        <f aca="false">IF(ISBLANK(U53),"", VLOOKUP(U53,$A$4:$B$8,2,FALSE()))</f>
        <v/>
      </c>
      <c r="BE53" s="100" t="str">
        <f aca="false">IF(ISBLANK(V53),"", VLOOKUP(V53,$A$4:$B$8,2,FALSE()))</f>
        <v/>
      </c>
      <c r="BF53" s="100" t="str">
        <f aca="false">IF(ISBLANK(W53),"", VLOOKUP(W53,$A$4:$B$8,2,FALSE()))</f>
        <v/>
      </c>
      <c r="BG53" s="100" t="str">
        <f aca="false">IF(ISBLANK(X53),"", VLOOKUP(X53,$A$4:$B$8,2,FALSE()))</f>
        <v/>
      </c>
    </row>
    <row r="54" customFormat="false" ht="17.6" hidden="false" customHeight="true" outlineLevel="0" collapsed="false">
      <c r="A54" s="91"/>
      <c r="B54" s="91"/>
      <c r="C54" s="102"/>
      <c r="D54" s="102"/>
      <c r="E54" s="90" t="s">
        <v>14</v>
      </c>
      <c r="F54" s="90" t="s">
        <v>14</v>
      </c>
      <c r="G54" s="90" t="s">
        <v>14</v>
      </c>
      <c r="H54" s="90" t="s">
        <v>20</v>
      </c>
      <c r="I54" s="90" t="s">
        <v>20</v>
      </c>
      <c r="J54" s="90" t="s">
        <v>20</v>
      </c>
      <c r="K54" s="90" t="s">
        <v>23</v>
      </c>
      <c r="L54" s="91" t="s">
        <v>20</v>
      </c>
      <c r="M54" s="90" t="s">
        <v>20</v>
      </c>
      <c r="N54" s="90" t="s">
        <v>20</v>
      </c>
      <c r="O54" s="90"/>
      <c r="P54" s="90"/>
      <c r="Q54" s="90"/>
      <c r="R54" s="90"/>
      <c r="S54" s="90"/>
      <c r="T54" s="90"/>
      <c r="U54" s="90"/>
      <c r="V54" s="90"/>
      <c r="W54" s="91"/>
      <c r="X54" s="91"/>
      <c r="Y54" s="93" t="n">
        <f aca="false">Z54*0.9</f>
        <v>6.15272727272727</v>
      </c>
      <c r="Z54" s="94" t="n">
        <f aca="false">IF((AM54) &gt; 3, AM54,3)</f>
        <v>6.83636363636364</v>
      </c>
      <c r="AA54" s="93" t="n">
        <f aca="false">Z54*1.1</f>
        <v>7.52</v>
      </c>
      <c r="AB54" s="95" t="n">
        <v>7</v>
      </c>
      <c r="AC54" s="96" t="n">
        <f aca="false">COUNT(AN54:BG54)</f>
        <v>10</v>
      </c>
      <c r="AD54" s="97" t="n">
        <f aca="false">COUNTIF(AN54:BG54,"&gt;0")</f>
        <v>7</v>
      </c>
      <c r="AE54" s="98" t="n">
        <f aca="false">AD54/AB54</f>
        <v>1</v>
      </c>
      <c r="AF54" s="98" t="n">
        <f aca="false">SLOPE(AN54:BG54,AN$13:BG$13)</f>
        <v>0.336363636363636</v>
      </c>
      <c r="AG54" s="98" t="n">
        <f aca="false">IF(AD54&gt;0,SUM(AN54:BG54)/AD54,-2)</f>
        <v>0.5</v>
      </c>
      <c r="AH54" s="99" t="n">
        <f aca="false">AE54/($AM54-$B$3)</f>
        <v>0.544554455445545</v>
      </c>
      <c r="AI54" s="99" t="n">
        <f aca="false">AF54/($AM54-$B$3)</f>
        <v>0.183168316831683</v>
      </c>
      <c r="AJ54" s="99" t="n">
        <f aca="false">AG54/($AM54-$B$3)</f>
        <v>0.272277227722772</v>
      </c>
      <c r="AK54" s="99" t="n">
        <f aca="false">SUM(AH54:AJ54)</f>
        <v>1</v>
      </c>
      <c r="AM54" s="28" t="n">
        <f aca="false">AG54+AF54+AE54+B$3</f>
        <v>6.83636363636364</v>
      </c>
      <c r="AN54" s="100" t="n">
        <f aca="false">IF(ISBLANK(E54),"", VLOOKUP(E54,$A$4:$B$8,2,FALSE()))</f>
        <v>-1.5</v>
      </c>
      <c r="AO54" s="100" t="n">
        <f aca="false">IF(ISBLANK(F54),"", VLOOKUP(F54,$A$4:$B$8,2,FALSE()))</f>
        <v>-1.5</v>
      </c>
      <c r="AP54" s="100" t="n">
        <f aca="false">IF(ISBLANK(G54),"", VLOOKUP(G54,$A$4:$B$8,2,FALSE()))</f>
        <v>-1.5</v>
      </c>
      <c r="AQ54" s="100" t="n">
        <f aca="false">IF(ISBLANK(H54),"", VLOOKUP(H54,$A$4:$B$8,2,FALSE()))</f>
        <v>1</v>
      </c>
      <c r="AR54" s="100" t="n">
        <f aca="false">IF(ISBLANK(I54),"", VLOOKUP(I54,$A$4:$B$8,2,FALSE()))</f>
        <v>1</v>
      </c>
      <c r="AS54" s="100" t="n">
        <f aca="false">IF(ISBLANK(J54),"", VLOOKUP(J54,$A$4:$B$8,2,FALSE()))</f>
        <v>1</v>
      </c>
      <c r="AT54" s="100" t="n">
        <f aca="false">IF(ISBLANK(K54),"", VLOOKUP(K54,$A$4:$B$8,2,FALSE()))</f>
        <v>2</v>
      </c>
      <c r="AU54" s="100" t="n">
        <f aca="false">IF(ISBLANK(L54),"", VLOOKUP(L54,$A$4:$B$8,2,FALSE()))</f>
        <v>1</v>
      </c>
      <c r="AV54" s="100" t="n">
        <f aca="false">IF(ISBLANK(M54),"", VLOOKUP(M54,$A$4:$B$8,2,FALSE()))</f>
        <v>1</v>
      </c>
      <c r="AW54" s="100" t="n">
        <f aca="false">IF(ISBLANK(N54),"", VLOOKUP(N54,$A$4:$B$8,2,FALSE()))</f>
        <v>1</v>
      </c>
      <c r="AX54" s="100" t="str">
        <f aca="false">IF(ISBLANK(O54),"", VLOOKUP(O54,$A$4:$B$8,2,FALSE()))</f>
        <v/>
      </c>
      <c r="AY54" s="100" t="str">
        <f aca="false">IF(ISBLANK(P54),"", VLOOKUP(P54,$A$4:$B$8,2,FALSE()))</f>
        <v/>
      </c>
      <c r="AZ54" s="100" t="str">
        <f aca="false">IF(ISBLANK(Q54),"", VLOOKUP(Q54,$A$4:$B$8,2,FALSE()))</f>
        <v/>
      </c>
      <c r="BA54" s="100" t="str">
        <f aca="false">IF(ISBLANK(R54),"", VLOOKUP(R54,$A$4:$B$8,2,FALSE()))</f>
        <v/>
      </c>
      <c r="BB54" s="100" t="str">
        <f aca="false">IF(ISBLANK(S54),"", VLOOKUP(S54,$A$4:$B$8,2,FALSE()))</f>
        <v/>
      </c>
      <c r="BC54" s="100" t="str">
        <f aca="false">IF(ISBLANK(T54),"", VLOOKUP(T54,$A$4:$B$8,2,FALSE()))</f>
        <v/>
      </c>
      <c r="BD54" s="100" t="str">
        <f aca="false">IF(ISBLANK(U54),"", VLOOKUP(U54,$A$4:$B$8,2,FALSE()))</f>
        <v/>
      </c>
      <c r="BE54" s="100" t="str">
        <f aca="false">IF(ISBLANK(V54),"", VLOOKUP(V54,$A$4:$B$8,2,FALSE()))</f>
        <v/>
      </c>
      <c r="BF54" s="100" t="str">
        <f aca="false">IF(ISBLANK(W54),"", VLOOKUP(W54,$A$4:$B$8,2,FALSE()))</f>
        <v/>
      </c>
      <c r="BG54" s="100" t="str">
        <f aca="false">IF(ISBLANK(X54),"", VLOOKUP(X54,$A$4:$B$8,2,FALSE()))</f>
        <v/>
      </c>
    </row>
    <row r="55" customFormat="false" ht="17.6" hidden="false" customHeight="true" outlineLevel="0" collapsed="false">
      <c r="A55" s="91"/>
      <c r="B55" s="91"/>
      <c r="C55" s="102"/>
      <c r="D55" s="102"/>
      <c r="E55" s="90" t="s">
        <v>14</v>
      </c>
      <c r="F55" s="90" t="s">
        <v>23</v>
      </c>
      <c r="G55" s="90" t="s">
        <v>23</v>
      </c>
      <c r="H55" s="90" t="s">
        <v>23</v>
      </c>
      <c r="I55" s="90" t="s">
        <v>14</v>
      </c>
      <c r="J55" s="90" t="s">
        <v>20</v>
      </c>
      <c r="K55" s="90" t="s">
        <v>23</v>
      </c>
      <c r="L55" s="91" t="s">
        <v>23</v>
      </c>
      <c r="M55" s="90" t="s">
        <v>23</v>
      </c>
      <c r="N55" s="90" t="s">
        <v>20</v>
      </c>
      <c r="O55" s="90" t="s">
        <v>26</v>
      </c>
      <c r="P55" s="90"/>
      <c r="Q55" s="90"/>
      <c r="R55" s="90"/>
      <c r="S55" s="90"/>
      <c r="T55" s="90"/>
      <c r="U55" s="90"/>
      <c r="V55" s="90"/>
      <c r="W55" s="91"/>
      <c r="X55" s="91"/>
      <c r="Y55" s="93" t="n">
        <f aca="false">Z55*0.9</f>
        <v>7.37805194805195</v>
      </c>
      <c r="Z55" s="94" t="n">
        <f aca="false">IF((AM55) &gt; 3, AM55,3)</f>
        <v>8.1978354978355</v>
      </c>
      <c r="AA55" s="93" t="n">
        <f aca="false">Z55*1.1</f>
        <v>9.01761904761905</v>
      </c>
      <c r="AB55" s="95" t="n">
        <v>7</v>
      </c>
      <c r="AC55" s="96" t="n">
        <f aca="false">COUNT(AN55:BG55)</f>
        <v>11</v>
      </c>
      <c r="AD55" s="97" t="n">
        <f aca="false">COUNTIF(AN55:BG55,"&gt;0")</f>
        <v>9</v>
      </c>
      <c r="AE55" s="98" t="n">
        <f aca="false">AD55/AB55</f>
        <v>1.28571428571429</v>
      </c>
      <c r="AF55" s="98" t="n">
        <f aca="false">SLOPE(AN55:BG55,AN$13:BG$13)</f>
        <v>0.245454545454545</v>
      </c>
      <c r="AG55" s="98" t="n">
        <f aca="false">IF(AD55&gt;0,SUM(AN55:BG55)/AD55,-2)</f>
        <v>1.66666666666667</v>
      </c>
      <c r="AH55" s="99" t="n">
        <f aca="false">AE55/($AM55-$B$3)</f>
        <v>0.402057668877758</v>
      </c>
      <c r="AI55" s="99" t="n">
        <f aca="false">AF55/($AM55-$B$3)</f>
        <v>0.0767564640584811</v>
      </c>
      <c r="AJ55" s="99" t="n">
        <f aca="false">AG55/($AM55-$B$3)</f>
        <v>0.521185867063761</v>
      </c>
      <c r="AK55" s="99" t="n">
        <f aca="false">SUM(AH55:AJ55)</f>
        <v>1</v>
      </c>
      <c r="AM55" s="28" t="n">
        <f aca="false">AG55+AF55+AE55+B$3</f>
        <v>8.1978354978355</v>
      </c>
      <c r="AN55" s="100" t="n">
        <f aca="false">IF(ISBLANK(E55),"", VLOOKUP(E55,$A$4:$B$8,2,FALSE()))</f>
        <v>-1.5</v>
      </c>
      <c r="AO55" s="100" t="n">
        <f aca="false">IF(ISBLANK(F55),"", VLOOKUP(F55,$A$4:$B$8,2,FALSE()))</f>
        <v>2</v>
      </c>
      <c r="AP55" s="100" t="n">
        <f aca="false">IF(ISBLANK(G55),"", VLOOKUP(G55,$A$4:$B$8,2,FALSE()))</f>
        <v>2</v>
      </c>
      <c r="AQ55" s="100" t="n">
        <f aca="false">IF(ISBLANK(H55),"", VLOOKUP(H55,$A$4:$B$8,2,FALSE()))</f>
        <v>2</v>
      </c>
      <c r="AR55" s="100" t="n">
        <f aca="false">IF(ISBLANK(I55),"", VLOOKUP(I55,$A$4:$B$8,2,FALSE()))</f>
        <v>-1.5</v>
      </c>
      <c r="AS55" s="100" t="n">
        <f aca="false">IF(ISBLANK(J55),"", VLOOKUP(J55,$A$4:$B$8,2,FALSE()))</f>
        <v>1</v>
      </c>
      <c r="AT55" s="100" t="n">
        <f aca="false">IF(ISBLANK(K55),"", VLOOKUP(K55,$A$4:$B$8,2,FALSE()))</f>
        <v>2</v>
      </c>
      <c r="AU55" s="100" t="n">
        <f aca="false">IF(ISBLANK(L55),"", VLOOKUP(L55,$A$4:$B$8,2,FALSE()))</f>
        <v>2</v>
      </c>
      <c r="AV55" s="100" t="n">
        <f aca="false">IF(ISBLANK(M55),"", VLOOKUP(M55,$A$4:$B$8,2,FALSE()))</f>
        <v>2</v>
      </c>
      <c r="AW55" s="100" t="n">
        <f aca="false">IF(ISBLANK(N55),"", VLOOKUP(N55,$A$4:$B$8,2,FALSE()))</f>
        <v>1</v>
      </c>
      <c r="AX55" s="100" t="n">
        <f aca="false">IF(ISBLANK(O55),"", VLOOKUP(O55,$A$4:$B$8,2,FALSE()))</f>
        <v>4</v>
      </c>
      <c r="AY55" s="100" t="str">
        <f aca="false">IF(ISBLANK(P55),"", VLOOKUP(P55,$A$4:$B$8,2,FALSE()))</f>
        <v/>
      </c>
      <c r="AZ55" s="100" t="str">
        <f aca="false">IF(ISBLANK(Q55),"", VLOOKUP(Q55,$A$4:$B$8,2,FALSE()))</f>
        <v/>
      </c>
      <c r="BA55" s="100" t="str">
        <f aca="false">IF(ISBLANK(R55),"", VLOOKUP(R55,$A$4:$B$8,2,FALSE()))</f>
        <v/>
      </c>
      <c r="BB55" s="100" t="str">
        <f aca="false">IF(ISBLANK(S55),"", VLOOKUP(S55,$A$4:$B$8,2,FALSE()))</f>
        <v/>
      </c>
      <c r="BC55" s="100" t="str">
        <f aca="false">IF(ISBLANK(T55),"", VLOOKUP(T55,$A$4:$B$8,2,FALSE()))</f>
        <v/>
      </c>
      <c r="BD55" s="100" t="str">
        <f aca="false">IF(ISBLANK(U55),"", VLOOKUP(U55,$A$4:$B$8,2,FALSE()))</f>
        <v/>
      </c>
      <c r="BE55" s="100" t="str">
        <f aca="false">IF(ISBLANK(V55),"", VLOOKUP(V55,$A$4:$B$8,2,FALSE()))</f>
        <v/>
      </c>
      <c r="BF55" s="100" t="str">
        <f aca="false">IF(ISBLANK(W55),"", VLOOKUP(W55,$A$4:$B$8,2,FALSE()))</f>
        <v/>
      </c>
      <c r="BG55" s="100" t="str">
        <f aca="false">IF(ISBLANK(X55),"", VLOOKUP(X55,$A$4:$B$8,2,FALSE()))</f>
        <v/>
      </c>
    </row>
    <row r="56" customFormat="false" ht="17.6" hidden="false" customHeight="true" outlineLevel="0" collapsed="false">
      <c r="A56" s="91"/>
      <c r="B56" s="91"/>
      <c r="C56" s="102"/>
      <c r="D56" s="102"/>
      <c r="E56" s="90" t="s">
        <v>14</v>
      </c>
      <c r="F56" s="90" t="s">
        <v>14</v>
      </c>
      <c r="G56" s="90" t="s">
        <v>20</v>
      </c>
      <c r="H56" s="90" t="s">
        <v>14</v>
      </c>
      <c r="I56" s="90"/>
      <c r="J56" s="90"/>
      <c r="K56" s="90"/>
      <c r="L56" s="91"/>
      <c r="M56" s="90"/>
      <c r="N56" s="91"/>
      <c r="O56" s="91"/>
      <c r="P56" s="91"/>
      <c r="Q56" s="91"/>
      <c r="R56" s="91"/>
      <c r="S56" s="91"/>
      <c r="T56" s="91"/>
      <c r="U56" s="91"/>
      <c r="V56" s="91"/>
      <c r="W56" s="90"/>
      <c r="X56" s="90"/>
      <c r="Y56" s="93" t="n">
        <f aca="false">Z56*0.9</f>
        <v>2.7</v>
      </c>
      <c r="Z56" s="94" t="n">
        <f aca="false">IF((AM56) &gt; 3, AM56,3)</f>
        <v>3</v>
      </c>
      <c r="AA56" s="93" t="n">
        <f aca="false">Z56*1.1</f>
        <v>3.3</v>
      </c>
      <c r="AB56" s="95" t="n">
        <v>7</v>
      </c>
      <c r="AC56" s="96" t="n">
        <f aca="false">COUNT(AN56:BG56)</f>
        <v>4</v>
      </c>
      <c r="AD56" s="97" t="n">
        <f aca="false">COUNTIF(AN56:BG56,"&gt;0")</f>
        <v>1</v>
      </c>
      <c r="AE56" s="98" t="n">
        <f aca="false">AD56/AB56</f>
        <v>0.142857142857143</v>
      </c>
      <c r="AF56" s="98" t="n">
        <f aca="false">SLOPE(AN56:BG56,AN$13:BG$13)</f>
        <v>0.25</v>
      </c>
      <c r="AG56" s="98" t="n">
        <f aca="false">IF(AD56&gt;0,SUM(AN56:BG56)/AD56,-2)</f>
        <v>-3.5</v>
      </c>
      <c r="AH56" s="99" t="n">
        <f aca="false">AE56/($AM56-$B$3)</f>
        <v>-0.0459770114942529</v>
      </c>
      <c r="AI56" s="99" t="n">
        <f aca="false">AF56/($AM56-$B$3)</f>
        <v>-0.0804597701149425</v>
      </c>
      <c r="AJ56" s="99" t="n">
        <f aca="false">AG56/($AM56-$B$3)</f>
        <v>1.1264367816092</v>
      </c>
      <c r="AK56" s="99" t="n">
        <f aca="false">SUM(AH56:AJ56)</f>
        <v>1</v>
      </c>
      <c r="AM56" s="28" t="n">
        <f aca="false">AG56+AF56+AE56+B$3</f>
        <v>1.89285714285714</v>
      </c>
      <c r="AN56" s="100" t="n">
        <f aca="false">IF(ISBLANK(E56),"", VLOOKUP(E56,$A$4:$B$8,2,FALSE()))</f>
        <v>-1.5</v>
      </c>
      <c r="AO56" s="100" t="n">
        <f aca="false">IF(ISBLANK(F56),"", VLOOKUP(F56,$A$4:$B$8,2,FALSE()))</f>
        <v>-1.5</v>
      </c>
      <c r="AP56" s="100" t="n">
        <f aca="false">IF(ISBLANK(G56),"", VLOOKUP(G56,$A$4:$B$8,2,FALSE()))</f>
        <v>1</v>
      </c>
      <c r="AQ56" s="100" t="n">
        <f aca="false">IF(ISBLANK(H56),"", VLOOKUP(H56,$A$4:$B$8,2,FALSE()))</f>
        <v>-1.5</v>
      </c>
      <c r="AR56" s="100" t="str">
        <f aca="false">IF(ISBLANK(I56),"", VLOOKUP(I56,$A$4:$B$8,2,FALSE()))</f>
        <v/>
      </c>
      <c r="AS56" s="100" t="str">
        <f aca="false">IF(ISBLANK(J56),"", VLOOKUP(J56,$A$4:$B$8,2,FALSE()))</f>
        <v/>
      </c>
      <c r="AT56" s="100" t="str">
        <f aca="false">IF(ISBLANK(K56),"", VLOOKUP(K56,$A$4:$B$8,2,FALSE()))</f>
        <v/>
      </c>
      <c r="AU56" s="100" t="str">
        <f aca="false">IF(ISBLANK(L56),"", VLOOKUP(L56,$A$4:$B$8,2,FALSE()))</f>
        <v/>
      </c>
      <c r="AV56" s="100" t="str">
        <f aca="false">IF(ISBLANK(M56),"", VLOOKUP(M56,$A$4:$B$8,2,FALSE()))</f>
        <v/>
      </c>
      <c r="AW56" s="100" t="str">
        <f aca="false">IF(ISBLANK(N56),"", VLOOKUP(N56,$A$4:$B$8,2,FALSE()))</f>
        <v/>
      </c>
      <c r="AX56" s="100" t="str">
        <f aca="false">IF(ISBLANK(O56),"", VLOOKUP(O56,$A$4:$B$8,2,FALSE()))</f>
        <v/>
      </c>
      <c r="AY56" s="100" t="str">
        <f aca="false">IF(ISBLANK(P56),"", VLOOKUP(P56,$A$4:$B$8,2,FALSE()))</f>
        <v/>
      </c>
      <c r="AZ56" s="100" t="str">
        <f aca="false">IF(ISBLANK(Q56),"", VLOOKUP(Q56,$A$4:$B$8,2,FALSE()))</f>
        <v/>
      </c>
      <c r="BA56" s="100" t="str">
        <f aca="false">IF(ISBLANK(R56),"", VLOOKUP(R56,$A$4:$B$8,2,FALSE()))</f>
        <v/>
      </c>
      <c r="BB56" s="100" t="str">
        <f aca="false">IF(ISBLANK(S56),"", VLOOKUP(S56,$A$4:$B$8,2,FALSE()))</f>
        <v/>
      </c>
      <c r="BC56" s="100" t="str">
        <f aca="false">IF(ISBLANK(T56),"", VLOOKUP(T56,$A$4:$B$8,2,FALSE()))</f>
        <v/>
      </c>
      <c r="BD56" s="100" t="str">
        <f aca="false">IF(ISBLANK(U56),"", VLOOKUP(U56,$A$4:$B$8,2,FALSE()))</f>
        <v/>
      </c>
      <c r="BE56" s="100" t="str">
        <f aca="false">IF(ISBLANK(V56),"", VLOOKUP(V56,$A$4:$B$8,2,FALSE()))</f>
        <v/>
      </c>
      <c r="BF56" s="100" t="str">
        <f aca="false">IF(ISBLANK(W56),"", VLOOKUP(W56,$A$4:$B$8,2,FALSE()))</f>
        <v/>
      </c>
      <c r="BG56" s="100" t="str">
        <f aca="false">IF(ISBLANK(X56),"", VLOOKUP(X56,$A$4:$B$8,2,FALSE()))</f>
        <v/>
      </c>
    </row>
    <row r="57" customFormat="false" ht="17.6" hidden="false" customHeight="true" outlineLevel="0" collapsed="false">
      <c r="A57" s="88"/>
      <c r="B57" s="88"/>
      <c r="C57" s="101"/>
      <c r="D57" s="101"/>
      <c r="E57" s="91" t="s">
        <v>23</v>
      </c>
      <c r="F57" s="91" t="s">
        <v>23</v>
      </c>
      <c r="G57" s="91" t="s">
        <v>23</v>
      </c>
      <c r="H57" s="91" t="s">
        <v>20</v>
      </c>
      <c r="I57" s="91" t="s">
        <v>23</v>
      </c>
      <c r="J57" s="91" t="s">
        <v>23</v>
      </c>
      <c r="K57" s="91" t="s">
        <v>20</v>
      </c>
      <c r="L57" s="91" t="s">
        <v>20</v>
      </c>
      <c r="M57" s="91" t="s">
        <v>20</v>
      </c>
      <c r="N57" s="91" t="s">
        <v>23</v>
      </c>
      <c r="O57" s="91" t="s">
        <v>14</v>
      </c>
      <c r="P57" s="91" t="s">
        <v>20</v>
      </c>
      <c r="Q57" s="91" t="s">
        <v>20</v>
      </c>
      <c r="R57" s="91"/>
      <c r="S57" s="91"/>
      <c r="T57" s="91"/>
      <c r="U57" s="91"/>
      <c r="V57" s="91"/>
      <c r="W57" s="90"/>
      <c r="X57" s="90"/>
      <c r="Y57" s="93" t="n">
        <f aca="false">Z57*0.9</f>
        <v>6.81387362637363</v>
      </c>
      <c r="Z57" s="94" t="n">
        <f aca="false">IF((AM57) &gt; 3, AM57,3)</f>
        <v>7.5709706959707</v>
      </c>
      <c r="AA57" s="93" t="n">
        <f aca="false">Z57*1.1</f>
        <v>8.32806776556777</v>
      </c>
      <c r="AB57" s="95" t="n">
        <v>9</v>
      </c>
      <c r="AC57" s="96" t="n">
        <f aca="false">COUNT(AN57:BG57)</f>
        <v>13</v>
      </c>
      <c r="AD57" s="97" t="n">
        <f aca="false">COUNTIF(AN57:BG57,"&gt;0")</f>
        <v>12</v>
      </c>
      <c r="AE57" s="98" t="n">
        <f aca="false">AD57/AB57</f>
        <v>1.33333333333333</v>
      </c>
      <c r="AF57" s="98" t="n">
        <f aca="false">SLOPE(AN57:BG57,AN$13:BG$13)</f>
        <v>-0.137362637362637</v>
      </c>
      <c r="AG57" s="98" t="n">
        <f aca="false">IF(AD57&gt;0,SUM(AN57:BG57)/AD57,-2)</f>
        <v>1.375</v>
      </c>
      <c r="AH57" s="99" t="n">
        <f aca="false">AE57/($AM57-$B$3)</f>
        <v>0.518610863757792</v>
      </c>
      <c r="AI57" s="99" t="n">
        <f aca="false">AF57/($AM57-$B$3)</f>
        <v>-0.0534283170080142</v>
      </c>
      <c r="AJ57" s="99" t="n">
        <f aca="false">AG57/($AM57-$B$3)</f>
        <v>0.534817453250223</v>
      </c>
      <c r="AK57" s="99" t="n">
        <f aca="false">SUM(AH57:AJ57)</f>
        <v>1</v>
      </c>
      <c r="AM57" s="28" t="n">
        <f aca="false">AG57+AF57+AE57+B$3</f>
        <v>7.5709706959707</v>
      </c>
      <c r="AN57" s="100" t="n">
        <f aca="false">IF(ISBLANK(E57),"", VLOOKUP(E57,$A$4:$B$8,2,FALSE()))</f>
        <v>2</v>
      </c>
      <c r="AO57" s="100" t="n">
        <f aca="false">IF(ISBLANK(F57),"", VLOOKUP(F57,$A$4:$B$8,2,FALSE()))</f>
        <v>2</v>
      </c>
      <c r="AP57" s="100" t="n">
        <f aca="false">IF(ISBLANK(G57),"", VLOOKUP(G57,$A$4:$B$8,2,FALSE()))</f>
        <v>2</v>
      </c>
      <c r="AQ57" s="100" t="n">
        <f aca="false">IF(ISBLANK(H57),"", VLOOKUP(H57,$A$4:$B$8,2,FALSE()))</f>
        <v>1</v>
      </c>
      <c r="AR57" s="100" t="n">
        <f aca="false">IF(ISBLANK(I57),"", VLOOKUP(I57,$A$4:$B$8,2,FALSE()))</f>
        <v>2</v>
      </c>
      <c r="AS57" s="100" t="n">
        <f aca="false">IF(ISBLANK(J57),"", VLOOKUP(J57,$A$4:$B$8,2,FALSE()))</f>
        <v>2</v>
      </c>
      <c r="AT57" s="100" t="n">
        <f aca="false">IF(ISBLANK(K57),"", VLOOKUP(K57,$A$4:$B$8,2,FALSE()))</f>
        <v>1</v>
      </c>
      <c r="AU57" s="100" t="n">
        <f aca="false">IF(ISBLANK(L57),"", VLOOKUP(L57,$A$4:$B$8,2,FALSE()))</f>
        <v>1</v>
      </c>
      <c r="AV57" s="100" t="n">
        <f aca="false">IF(ISBLANK(M57),"", VLOOKUP(M57,$A$4:$B$8,2,FALSE()))</f>
        <v>1</v>
      </c>
      <c r="AW57" s="100" t="n">
        <f aca="false">IF(ISBLANK(N57),"", VLOOKUP(N57,$A$4:$B$8,2,FALSE()))</f>
        <v>2</v>
      </c>
      <c r="AX57" s="100" t="n">
        <f aca="false">IF(ISBLANK(O57),"", VLOOKUP(O57,$A$4:$B$8,2,FALSE()))</f>
        <v>-1.5</v>
      </c>
      <c r="AY57" s="100" t="n">
        <f aca="false">IF(ISBLANK(P57),"", VLOOKUP(P57,$A$4:$B$8,2,FALSE()))</f>
        <v>1</v>
      </c>
      <c r="AZ57" s="100" t="n">
        <f aca="false">IF(ISBLANK(Q57),"", VLOOKUP(Q57,$A$4:$B$8,2,FALSE()))</f>
        <v>1</v>
      </c>
      <c r="BA57" s="100" t="str">
        <f aca="false">IF(ISBLANK(R57),"", VLOOKUP(R57,$A$4:$B$8,2,FALSE()))</f>
        <v/>
      </c>
      <c r="BB57" s="100" t="str">
        <f aca="false">IF(ISBLANK(S57),"", VLOOKUP(S57,$A$4:$B$8,2,FALSE()))</f>
        <v/>
      </c>
      <c r="BC57" s="100" t="str">
        <f aca="false">IF(ISBLANK(T57),"", VLOOKUP(T57,$A$4:$B$8,2,FALSE()))</f>
        <v/>
      </c>
      <c r="BD57" s="100" t="str">
        <f aca="false">IF(ISBLANK(U57),"", VLOOKUP(U57,$A$4:$B$8,2,FALSE()))</f>
        <v/>
      </c>
      <c r="BE57" s="100" t="str">
        <f aca="false">IF(ISBLANK(V57),"", VLOOKUP(V57,$A$4:$B$8,2,FALSE()))</f>
        <v/>
      </c>
      <c r="BF57" s="100" t="str">
        <f aca="false">IF(ISBLANK(W57),"", VLOOKUP(W57,$A$4:$B$8,2,FALSE()))</f>
        <v/>
      </c>
      <c r="BG57" s="100" t="str">
        <f aca="false">IF(ISBLANK(X57),"", VLOOKUP(X57,$A$4:$B$8,2,FALSE()))</f>
        <v/>
      </c>
    </row>
    <row r="58" customFormat="false" ht="17.6" hidden="false" customHeight="true" outlineLevel="0" collapsed="false">
      <c r="A58" s="88"/>
      <c r="B58" s="88"/>
      <c r="C58" s="101"/>
      <c r="D58" s="101"/>
      <c r="E58" s="91" t="s">
        <v>14</v>
      </c>
      <c r="F58" s="91" t="s">
        <v>20</v>
      </c>
      <c r="G58" s="91" t="s">
        <v>23</v>
      </c>
      <c r="H58" s="91" t="s">
        <v>17</v>
      </c>
      <c r="I58" s="91" t="s">
        <v>20</v>
      </c>
      <c r="J58" s="91" t="s">
        <v>20</v>
      </c>
      <c r="K58" s="91" t="s">
        <v>20</v>
      </c>
      <c r="L58" s="91" t="s">
        <v>20</v>
      </c>
      <c r="M58" s="91" t="s">
        <v>20</v>
      </c>
      <c r="N58" s="91" t="s">
        <v>14</v>
      </c>
      <c r="O58" s="91" t="s">
        <v>14</v>
      </c>
      <c r="P58" s="91" t="s">
        <v>20</v>
      </c>
      <c r="Q58" s="91"/>
      <c r="R58" s="91"/>
      <c r="S58" s="91"/>
      <c r="T58" s="91"/>
      <c r="U58" s="91"/>
      <c r="V58" s="91"/>
      <c r="W58" s="90"/>
      <c r="X58" s="90"/>
      <c r="Y58" s="93" t="n">
        <f aca="false">Z58*0.9</f>
        <v>5.75094405594406</v>
      </c>
      <c r="Z58" s="94" t="n">
        <f aca="false">IF((AM58) &gt; 3, AM58,3)</f>
        <v>6.38993783993784</v>
      </c>
      <c r="AA58" s="93" t="n">
        <f aca="false">Z58*1.1</f>
        <v>7.02893162393162</v>
      </c>
      <c r="AB58" s="95" t="n">
        <v>9</v>
      </c>
      <c r="AC58" s="96" t="n">
        <f aca="false">COUNT(AN58:BG58)</f>
        <v>12</v>
      </c>
      <c r="AD58" s="97" t="n">
        <f aca="false">COUNTIF(AN58:BG58,"&gt;0")</f>
        <v>8</v>
      </c>
      <c r="AE58" s="98" t="n">
        <f aca="false">AD58/AB58</f>
        <v>0.888888888888889</v>
      </c>
      <c r="AF58" s="98" t="n">
        <f aca="false">SLOPE(AN58:BG58,AN$13:BG$13)</f>
        <v>-0.0489510489510489</v>
      </c>
      <c r="AG58" s="98" t="n">
        <f aca="false">IF(AD58&gt;0,SUM(AN58:BG58)/AD58,-2)</f>
        <v>0.55</v>
      </c>
      <c r="AH58" s="99" t="n">
        <f aca="false">AE58/($AM58-$B$3)</f>
        <v>0.639517008133717</v>
      </c>
      <c r="AI58" s="99" t="n">
        <f aca="false">AF58/($AM58-$B$3)</f>
        <v>-0.0352181569164547</v>
      </c>
      <c r="AJ58" s="99" t="n">
        <f aca="false">AG58/($AM58-$B$3)</f>
        <v>0.395701148782738</v>
      </c>
      <c r="AK58" s="99" t="n">
        <f aca="false">SUM(AH58:AJ58)</f>
        <v>1</v>
      </c>
      <c r="AM58" s="28" t="n">
        <f aca="false">AG58+AF58+AE58+B$3</f>
        <v>6.38993783993784</v>
      </c>
      <c r="AN58" s="100" t="n">
        <f aca="false">IF(ISBLANK(E58),"", VLOOKUP(E58,$A$4:$B$8,2,FALSE()))</f>
        <v>-1.5</v>
      </c>
      <c r="AO58" s="100" t="n">
        <f aca="false">IF(ISBLANK(F58),"", VLOOKUP(F58,$A$4:$B$8,2,FALSE()))</f>
        <v>1</v>
      </c>
      <c r="AP58" s="100" t="n">
        <f aca="false">IF(ISBLANK(G58),"", VLOOKUP(G58,$A$4:$B$8,2,FALSE()))</f>
        <v>2</v>
      </c>
      <c r="AQ58" s="100" t="n">
        <f aca="false">IF(ISBLANK(H58),"", VLOOKUP(H58,$A$4:$B$8,2,FALSE()))</f>
        <v>-0.1</v>
      </c>
      <c r="AR58" s="100" t="n">
        <f aca="false">IF(ISBLANK(I58),"", VLOOKUP(I58,$A$4:$B$8,2,FALSE()))</f>
        <v>1</v>
      </c>
      <c r="AS58" s="100" t="n">
        <f aca="false">IF(ISBLANK(J58),"", VLOOKUP(J58,$A$4:$B$8,2,FALSE()))</f>
        <v>1</v>
      </c>
      <c r="AT58" s="100" t="n">
        <f aca="false">IF(ISBLANK(K58),"", VLOOKUP(K58,$A$4:$B$8,2,FALSE()))</f>
        <v>1</v>
      </c>
      <c r="AU58" s="100" t="n">
        <f aca="false">IF(ISBLANK(L58),"", VLOOKUP(L58,$A$4:$B$8,2,FALSE()))</f>
        <v>1</v>
      </c>
      <c r="AV58" s="100" t="n">
        <f aca="false">IF(ISBLANK(M58),"", VLOOKUP(M58,$A$4:$B$8,2,FALSE()))</f>
        <v>1</v>
      </c>
      <c r="AW58" s="100" t="n">
        <f aca="false">IF(ISBLANK(N58),"", VLOOKUP(N58,$A$4:$B$8,2,FALSE()))</f>
        <v>-1.5</v>
      </c>
      <c r="AX58" s="100" t="n">
        <f aca="false">IF(ISBLANK(O58),"", VLOOKUP(O58,$A$4:$B$8,2,FALSE()))</f>
        <v>-1.5</v>
      </c>
      <c r="AY58" s="100" t="n">
        <f aca="false">IF(ISBLANK(P58),"", VLOOKUP(P58,$A$4:$B$8,2,FALSE()))</f>
        <v>1</v>
      </c>
      <c r="AZ58" s="100" t="str">
        <f aca="false">IF(ISBLANK(Q58),"", VLOOKUP(Q58,$A$4:$B$8,2,FALSE()))</f>
        <v/>
      </c>
      <c r="BA58" s="100" t="str">
        <f aca="false">IF(ISBLANK(R58),"", VLOOKUP(R58,$A$4:$B$8,2,FALSE()))</f>
        <v/>
      </c>
      <c r="BB58" s="100" t="str">
        <f aca="false">IF(ISBLANK(S58),"", VLOOKUP(S58,$A$4:$B$8,2,FALSE()))</f>
        <v/>
      </c>
      <c r="BC58" s="100" t="str">
        <f aca="false">IF(ISBLANK(T58),"", VLOOKUP(T58,$A$4:$B$8,2,FALSE()))</f>
        <v/>
      </c>
      <c r="BD58" s="100" t="str">
        <f aca="false">IF(ISBLANK(U58),"", VLOOKUP(U58,$A$4:$B$8,2,FALSE()))</f>
        <v/>
      </c>
      <c r="BE58" s="100" t="str">
        <f aca="false">IF(ISBLANK(V58),"", VLOOKUP(V58,$A$4:$B$8,2,FALSE()))</f>
        <v/>
      </c>
      <c r="BF58" s="100" t="str">
        <f aca="false">IF(ISBLANK(W58),"", VLOOKUP(W58,$A$4:$B$8,2,FALSE()))</f>
        <v/>
      </c>
      <c r="BG58" s="100" t="str">
        <f aca="false">IF(ISBLANK(X58),"", VLOOKUP(X58,$A$4:$B$8,2,FALSE()))</f>
        <v/>
      </c>
    </row>
    <row r="59" customFormat="false" ht="17.6" hidden="false" customHeight="true" outlineLevel="0" collapsed="false">
      <c r="A59" s="88"/>
      <c r="B59" s="88"/>
      <c r="C59" s="101"/>
      <c r="D59" s="101"/>
      <c r="E59" s="91" t="s">
        <v>23</v>
      </c>
      <c r="F59" s="91" t="s">
        <v>23</v>
      </c>
      <c r="G59" s="91" t="s">
        <v>14</v>
      </c>
      <c r="H59" s="91" t="s">
        <v>14</v>
      </c>
      <c r="I59" s="91" t="s">
        <v>14</v>
      </c>
      <c r="J59" s="91" t="s">
        <v>23</v>
      </c>
      <c r="K59" s="91" t="s">
        <v>20</v>
      </c>
      <c r="L59" s="91" t="s">
        <v>23</v>
      </c>
      <c r="M59" s="91" t="s">
        <v>23</v>
      </c>
      <c r="N59" s="91" t="s">
        <v>20</v>
      </c>
      <c r="O59" s="91" t="s">
        <v>20</v>
      </c>
      <c r="P59" s="91" t="s">
        <v>20</v>
      </c>
      <c r="Q59" s="91" t="s">
        <v>23</v>
      </c>
      <c r="R59" s="91" t="s">
        <v>20</v>
      </c>
      <c r="S59" s="91" t="s">
        <v>20</v>
      </c>
      <c r="T59" s="91" t="s">
        <v>14</v>
      </c>
      <c r="U59" s="91" t="s">
        <v>23</v>
      </c>
      <c r="V59" s="91"/>
      <c r="W59" s="90"/>
      <c r="X59" s="90"/>
      <c r="Y59" s="93" t="n">
        <f aca="false">Z59*0.9</f>
        <v>6.79790723981901</v>
      </c>
      <c r="Z59" s="94" t="n">
        <f aca="false">IF((AM59) &gt; 3, AM59,3)</f>
        <v>7.55323026646556</v>
      </c>
      <c r="AA59" s="93" t="n">
        <f aca="false">Z59*1.1</f>
        <v>8.30855329311212</v>
      </c>
      <c r="AB59" s="95" t="n">
        <v>9</v>
      </c>
      <c r="AC59" s="96" t="n">
        <f aca="false">COUNT(AN59:BG59)</f>
        <v>17</v>
      </c>
      <c r="AD59" s="97" t="n">
        <f aca="false">COUNTIF(AN59:BG59,"&gt;0")</f>
        <v>13</v>
      </c>
      <c r="AE59" s="98" t="n">
        <f aca="false">AD59/AB59</f>
        <v>1.44444444444444</v>
      </c>
      <c r="AF59" s="98" t="n">
        <f aca="false">SLOPE(AN59:BG59,AN$13:BG$13)</f>
        <v>0.0318627450980392</v>
      </c>
      <c r="AG59" s="98" t="n">
        <f aca="false">IF(AD59&gt;0,SUM(AN59:BG59)/AD59,-2)</f>
        <v>1.07692307692308</v>
      </c>
      <c r="AH59" s="99" t="n">
        <f aca="false">AE59/($AM59-$B$3)</f>
        <v>0.565732148571147</v>
      </c>
      <c r="AI59" s="99" t="n">
        <f aca="false">AF59/($AM59-$B$3)</f>
        <v>0.0124793856302459</v>
      </c>
      <c r="AJ59" s="99" t="n">
        <f aca="false">AG59/($AM59-$B$3)</f>
        <v>0.421788465798607</v>
      </c>
      <c r="AK59" s="99" t="n">
        <f aca="false">SUM(AH59:AJ59)</f>
        <v>1</v>
      </c>
      <c r="AM59" s="28" t="n">
        <f aca="false">AG59+AF59+AE59+B$3</f>
        <v>7.55323026646556</v>
      </c>
      <c r="AN59" s="100" t="n">
        <f aca="false">IF(ISBLANK(E59),"", VLOOKUP(E59,$A$4:$B$8,2,FALSE()))</f>
        <v>2</v>
      </c>
      <c r="AO59" s="100" t="n">
        <f aca="false">IF(ISBLANK(F59),"", VLOOKUP(F59,$A$4:$B$8,2,FALSE()))</f>
        <v>2</v>
      </c>
      <c r="AP59" s="100" t="n">
        <f aca="false">IF(ISBLANK(G59),"", VLOOKUP(G59,$A$4:$B$8,2,FALSE()))</f>
        <v>-1.5</v>
      </c>
      <c r="AQ59" s="100" t="n">
        <f aca="false">IF(ISBLANK(H59),"", VLOOKUP(H59,$A$4:$B$8,2,FALSE()))</f>
        <v>-1.5</v>
      </c>
      <c r="AR59" s="100" t="n">
        <f aca="false">IF(ISBLANK(I59),"", VLOOKUP(I59,$A$4:$B$8,2,FALSE()))</f>
        <v>-1.5</v>
      </c>
      <c r="AS59" s="100" t="n">
        <f aca="false">IF(ISBLANK(J59),"", VLOOKUP(J59,$A$4:$B$8,2,FALSE()))</f>
        <v>2</v>
      </c>
      <c r="AT59" s="100" t="n">
        <f aca="false">IF(ISBLANK(K59),"", VLOOKUP(K59,$A$4:$B$8,2,FALSE()))</f>
        <v>1</v>
      </c>
      <c r="AU59" s="100" t="n">
        <f aca="false">IF(ISBLANK(L59),"", VLOOKUP(L59,$A$4:$B$8,2,FALSE()))</f>
        <v>2</v>
      </c>
      <c r="AV59" s="100" t="n">
        <f aca="false">IF(ISBLANK(M59),"", VLOOKUP(M59,$A$4:$B$8,2,FALSE()))</f>
        <v>2</v>
      </c>
      <c r="AW59" s="100" t="n">
        <f aca="false">IF(ISBLANK(N59),"", VLOOKUP(N59,$A$4:$B$8,2,FALSE()))</f>
        <v>1</v>
      </c>
      <c r="AX59" s="100" t="n">
        <f aca="false">IF(ISBLANK(O59),"", VLOOKUP(O59,$A$4:$B$8,2,FALSE()))</f>
        <v>1</v>
      </c>
      <c r="AY59" s="100" t="n">
        <f aca="false">IF(ISBLANK(P59),"", VLOOKUP(P59,$A$4:$B$8,2,FALSE()))</f>
        <v>1</v>
      </c>
      <c r="AZ59" s="100" t="n">
        <f aca="false">IF(ISBLANK(Q59),"", VLOOKUP(Q59,$A$4:$B$8,2,FALSE()))</f>
        <v>2</v>
      </c>
      <c r="BA59" s="100" t="n">
        <f aca="false">IF(ISBLANK(R59),"", VLOOKUP(R59,$A$4:$B$8,2,FALSE()))</f>
        <v>1</v>
      </c>
      <c r="BB59" s="100" t="n">
        <f aca="false">IF(ISBLANK(S59),"", VLOOKUP(S59,$A$4:$B$8,2,FALSE()))</f>
        <v>1</v>
      </c>
      <c r="BC59" s="100" t="n">
        <f aca="false">IF(ISBLANK(T59),"", VLOOKUP(T59,$A$4:$B$8,2,FALSE()))</f>
        <v>-1.5</v>
      </c>
      <c r="BD59" s="100" t="n">
        <f aca="false">IF(ISBLANK(U59),"", VLOOKUP(U59,$A$4:$B$8,2,FALSE()))</f>
        <v>2</v>
      </c>
      <c r="BE59" s="100" t="str">
        <f aca="false">IF(ISBLANK(V59),"", VLOOKUP(V59,$A$4:$B$8,2,FALSE()))</f>
        <v/>
      </c>
      <c r="BF59" s="100" t="str">
        <f aca="false">IF(ISBLANK(W59),"", VLOOKUP(W59,$A$4:$B$8,2,FALSE()))</f>
        <v/>
      </c>
      <c r="BG59" s="100" t="str">
        <f aca="false">IF(ISBLANK(X59),"", VLOOKUP(X59,$A$4:$B$8,2,FALSE()))</f>
        <v/>
      </c>
    </row>
    <row r="60" customFormat="false" ht="17.6" hidden="false" customHeight="true" outlineLevel="0" collapsed="false">
      <c r="A60" s="88"/>
      <c r="B60" s="88"/>
      <c r="C60" s="101"/>
      <c r="D60" s="101"/>
      <c r="E60" s="91" t="s">
        <v>20</v>
      </c>
      <c r="F60" s="91" t="s">
        <v>20</v>
      </c>
      <c r="G60" s="91" t="s">
        <v>20</v>
      </c>
      <c r="H60" s="91" t="s">
        <v>23</v>
      </c>
      <c r="I60" s="91" t="s">
        <v>20</v>
      </c>
      <c r="J60" s="91" t="s">
        <v>23</v>
      </c>
      <c r="K60" s="91" t="s">
        <v>20</v>
      </c>
      <c r="L60" s="91" t="s">
        <v>23</v>
      </c>
      <c r="M60" s="91" t="s">
        <v>23</v>
      </c>
      <c r="N60" s="91" t="s">
        <v>20</v>
      </c>
      <c r="O60" s="91" t="s">
        <v>20</v>
      </c>
      <c r="P60" s="91" t="s">
        <v>26</v>
      </c>
      <c r="Q60" s="91"/>
      <c r="R60" s="91"/>
      <c r="S60" s="91"/>
      <c r="T60" s="91"/>
      <c r="U60" s="91"/>
      <c r="V60" s="91"/>
      <c r="W60" s="90"/>
      <c r="X60" s="90"/>
      <c r="Y60" s="93" t="n">
        <f aca="false">Z60*0.9</f>
        <v>7.23513986013986</v>
      </c>
      <c r="Z60" s="94" t="n">
        <f aca="false">IF((AM60) &gt; 3, AM60,3)</f>
        <v>8.03904428904429</v>
      </c>
      <c r="AA60" s="93" t="n">
        <f aca="false">Z60*1.1</f>
        <v>8.84294871794872</v>
      </c>
      <c r="AB60" s="95" t="n">
        <v>9</v>
      </c>
      <c r="AC60" s="96" t="n">
        <f aca="false">COUNT(AN60:BG60)</f>
        <v>12</v>
      </c>
      <c r="AD60" s="97" t="n">
        <f aca="false">COUNTIF(AN60:BG60,"&gt;0")</f>
        <v>12</v>
      </c>
      <c r="AE60" s="98" t="n">
        <f aca="false">AD60/AB60</f>
        <v>1.33333333333333</v>
      </c>
      <c r="AF60" s="98" t="n">
        <f aca="false">SLOPE(AN60:BG60,AN$13:BG$13)</f>
        <v>0.122377622377622</v>
      </c>
      <c r="AG60" s="98" t="n">
        <f aca="false">IF(AD60&gt;0,SUM(AN60:BG60)/AD60,-2)</f>
        <v>1.58333333333333</v>
      </c>
      <c r="AH60" s="99" t="n">
        <f aca="false">AE60/($AM60-$B$3)</f>
        <v>0.438734419942474</v>
      </c>
      <c r="AI60" s="99" t="n">
        <f aca="false">AF60/($AM60-$B$3)</f>
        <v>0.0402684563758389</v>
      </c>
      <c r="AJ60" s="99" t="n">
        <f aca="false">AG60/($AM60-$B$3)</f>
        <v>0.520997123681688</v>
      </c>
      <c r="AK60" s="99" t="n">
        <f aca="false">SUM(AH60:AJ60)</f>
        <v>1</v>
      </c>
      <c r="AM60" s="28" t="n">
        <f aca="false">AG60+AF60+AE60+B$3</f>
        <v>8.03904428904429</v>
      </c>
      <c r="AN60" s="100" t="n">
        <f aca="false">IF(ISBLANK(E60),"", VLOOKUP(E60,$A$4:$B$8,2,FALSE()))</f>
        <v>1</v>
      </c>
      <c r="AO60" s="100" t="n">
        <f aca="false">IF(ISBLANK(F60),"", VLOOKUP(F60,$A$4:$B$8,2,FALSE()))</f>
        <v>1</v>
      </c>
      <c r="AP60" s="100" t="n">
        <f aca="false">IF(ISBLANK(G60),"", VLOOKUP(G60,$A$4:$B$8,2,FALSE()))</f>
        <v>1</v>
      </c>
      <c r="AQ60" s="100" t="n">
        <f aca="false">IF(ISBLANK(H60),"", VLOOKUP(H60,$A$4:$B$8,2,FALSE()))</f>
        <v>2</v>
      </c>
      <c r="AR60" s="100" t="n">
        <f aca="false">IF(ISBLANK(I60),"", VLOOKUP(I60,$A$4:$B$8,2,FALSE()))</f>
        <v>1</v>
      </c>
      <c r="AS60" s="100" t="n">
        <f aca="false">IF(ISBLANK(J60),"", VLOOKUP(J60,$A$4:$B$8,2,FALSE()))</f>
        <v>2</v>
      </c>
      <c r="AT60" s="100" t="n">
        <f aca="false">IF(ISBLANK(K60),"", VLOOKUP(K60,$A$4:$B$8,2,FALSE()))</f>
        <v>1</v>
      </c>
      <c r="AU60" s="100" t="n">
        <f aca="false">IF(ISBLANK(L60),"", VLOOKUP(L60,$A$4:$B$8,2,FALSE()))</f>
        <v>2</v>
      </c>
      <c r="AV60" s="100" t="n">
        <f aca="false">IF(ISBLANK(M60),"", VLOOKUP(M60,$A$4:$B$8,2,FALSE()))</f>
        <v>2</v>
      </c>
      <c r="AW60" s="100" t="n">
        <f aca="false">IF(ISBLANK(N60),"", VLOOKUP(N60,$A$4:$B$8,2,FALSE()))</f>
        <v>1</v>
      </c>
      <c r="AX60" s="100" t="n">
        <f aca="false">IF(ISBLANK(O60),"", VLOOKUP(O60,$A$4:$B$8,2,FALSE()))</f>
        <v>1</v>
      </c>
      <c r="AY60" s="100" t="n">
        <f aca="false">IF(ISBLANK(P60),"", VLOOKUP(P60,$A$4:$B$8,2,FALSE()))</f>
        <v>4</v>
      </c>
      <c r="AZ60" s="100" t="str">
        <f aca="false">IF(ISBLANK(Q60),"", VLOOKUP(Q60,$A$4:$B$8,2,FALSE()))</f>
        <v/>
      </c>
      <c r="BA60" s="100" t="str">
        <f aca="false">IF(ISBLANK(R60),"", VLOOKUP(R60,$A$4:$B$8,2,FALSE()))</f>
        <v/>
      </c>
      <c r="BB60" s="100" t="str">
        <f aca="false">IF(ISBLANK(S60),"", VLOOKUP(S60,$A$4:$B$8,2,FALSE()))</f>
        <v/>
      </c>
      <c r="BC60" s="100" t="str">
        <f aca="false">IF(ISBLANK(T60),"", VLOOKUP(T60,$A$4:$B$8,2,FALSE()))</f>
        <v/>
      </c>
      <c r="BD60" s="100" t="str">
        <f aca="false">IF(ISBLANK(U60),"", VLOOKUP(U60,$A$4:$B$8,2,FALSE()))</f>
        <v/>
      </c>
      <c r="BE60" s="100" t="str">
        <f aca="false">IF(ISBLANK(V60),"", VLOOKUP(V60,$A$4:$B$8,2,FALSE()))</f>
        <v/>
      </c>
      <c r="BF60" s="100" t="str">
        <f aca="false">IF(ISBLANK(W60),"", VLOOKUP(W60,$A$4:$B$8,2,FALSE()))</f>
        <v/>
      </c>
      <c r="BG60" s="100" t="str">
        <f aca="false">IF(ISBLANK(X60),"", VLOOKUP(X60,$A$4:$B$8,2,FALSE()))</f>
        <v/>
      </c>
    </row>
    <row r="61" customFormat="false" ht="17.6" hidden="false" customHeight="true" outlineLevel="0" collapsed="false">
      <c r="A61" s="88"/>
      <c r="B61" s="88"/>
      <c r="C61" s="101"/>
      <c r="D61" s="101"/>
      <c r="E61" s="91" t="s">
        <v>20</v>
      </c>
      <c r="F61" s="91" t="s">
        <v>14</v>
      </c>
      <c r="G61" s="91" t="s">
        <v>20</v>
      </c>
      <c r="H61" s="91" t="s">
        <v>14</v>
      </c>
      <c r="I61" s="91" t="s">
        <v>20</v>
      </c>
      <c r="J61" s="91" t="s">
        <v>20</v>
      </c>
      <c r="K61" s="91" t="s">
        <v>20</v>
      </c>
      <c r="L61" s="91" t="s">
        <v>23</v>
      </c>
      <c r="M61" s="91" t="s">
        <v>26</v>
      </c>
      <c r="N61" s="91" t="s">
        <v>20</v>
      </c>
      <c r="O61" s="91" t="s">
        <v>20</v>
      </c>
      <c r="P61" s="91" t="s">
        <v>23</v>
      </c>
      <c r="Q61" s="91" t="s">
        <v>14</v>
      </c>
      <c r="R61" s="91" t="s">
        <v>26</v>
      </c>
      <c r="S61" s="91" t="s">
        <v>17</v>
      </c>
      <c r="T61" s="91"/>
      <c r="U61" s="91"/>
      <c r="V61" s="91"/>
      <c r="W61" s="90"/>
      <c r="X61" s="90"/>
      <c r="Y61" s="93" t="n">
        <f aca="false">Z61*0.9</f>
        <v>6.87396753246753</v>
      </c>
      <c r="Z61" s="94" t="n">
        <f aca="false">IF((AM61) &gt; 3, AM61,3)</f>
        <v>7.6377417027417</v>
      </c>
      <c r="AA61" s="93" t="n">
        <f aca="false">Z61*1.1</f>
        <v>8.40151587301587</v>
      </c>
      <c r="AB61" s="95" t="n">
        <v>9</v>
      </c>
      <c r="AC61" s="96" t="n">
        <f aca="false">COUNT(AN61:BG61)</f>
        <v>15</v>
      </c>
      <c r="AD61" s="97" t="n">
        <f aca="false">COUNTIF(AN61:BG61,"&gt;0")</f>
        <v>11</v>
      </c>
      <c r="AE61" s="98" t="n">
        <f aca="false">AD61/AB61</f>
        <v>1.22222222222222</v>
      </c>
      <c r="AF61" s="98" t="n">
        <f aca="false">SLOPE(AN61:BG61,AN$13:BG$13)</f>
        <v>0.106428571428571</v>
      </c>
      <c r="AG61" s="98" t="n">
        <f aca="false">IF(AD61&gt;0,SUM(AN61:BG61)/AD61,-2)</f>
        <v>1.30909090909091</v>
      </c>
      <c r="AH61" s="99" t="n">
        <f aca="false">AE61/($AM61-$B$3)</f>
        <v>0.463359327773386</v>
      </c>
      <c r="AI61" s="99" t="n">
        <f aca="false">AF61/($AM61-$B$3)</f>
        <v>0.0403483674379293</v>
      </c>
      <c r="AJ61" s="99" t="n">
        <f aca="false">AG61/($AM61-$B$3)</f>
        <v>0.496292304788685</v>
      </c>
      <c r="AK61" s="99" t="n">
        <f aca="false">SUM(AH61:AJ61)</f>
        <v>1</v>
      </c>
      <c r="AM61" s="28" t="n">
        <f aca="false">AG61+AF61+AE61+B$3</f>
        <v>7.6377417027417</v>
      </c>
      <c r="AN61" s="100" t="n">
        <f aca="false">IF(ISBLANK(E61),"", VLOOKUP(E61,$A$4:$B$8,2,FALSE()))</f>
        <v>1</v>
      </c>
      <c r="AO61" s="100" t="n">
        <f aca="false">IF(ISBLANK(F61),"", VLOOKUP(F61,$A$4:$B$8,2,FALSE()))</f>
        <v>-1.5</v>
      </c>
      <c r="AP61" s="100" t="n">
        <f aca="false">IF(ISBLANK(G61),"", VLOOKUP(G61,$A$4:$B$8,2,FALSE()))</f>
        <v>1</v>
      </c>
      <c r="AQ61" s="100" t="n">
        <f aca="false">IF(ISBLANK(H61),"", VLOOKUP(H61,$A$4:$B$8,2,FALSE()))</f>
        <v>-1.5</v>
      </c>
      <c r="AR61" s="100" t="n">
        <f aca="false">IF(ISBLANK(I61),"", VLOOKUP(I61,$A$4:$B$8,2,FALSE()))</f>
        <v>1</v>
      </c>
      <c r="AS61" s="100" t="n">
        <f aca="false">IF(ISBLANK(J61),"", VLOOKUP(J61,$A$4:$B$8,2,FALSE()))</f>
        <v>1</v>
      </c>
      <c r="AT61" s="100" t="n">
        <f aca="false">IF(ISBLANK(K61),"", VLOOKUP(K61,$A$4:$B$8,2,FALSE()))</f>
        <v>1</v>
      </c>
      <c r="AU61" s="100" t="n">
        <f aca="false">IF(ISBLANK(L61),"", VLOOKUP(L61,$A$4:$B$8,2,FALSE()))</f>
        <v>2</v>
      </c>
      <c r="AV61" s="100" t="n">
        <f aca="false">IF(ISBLANK(M61),"", VLOOKUP(M61,$A$4:$B$8,2,FALSE()))</f>
        <v>4</v>
      </c>
      <c r="AW61" s="100" t="n">
        <f aca="false">IF(ISBLANK(N61),"", VLOOKUP(N61,$A$4:$B$8,2,FALSE()))</f>
        <v>1</v>
      </c>
      <c r="AX61" s="100" t="n">
        <f aca="false">IF(ISBLANK(O61),"", VLOOKUP(O61,$A$4:$B$8,2,FALSE()))</f>
        <v>1</v>
      </c>
      <c r="AY61" s="100" t="n">
        <f aca="false">IF(ISBLANK(P61),"", VLOOKUP(P61,$A$4:$B$8,2,FALSE()))</f>
        <v>2</v>
      </c>
      <c r="AZ61" s="100" t="n">
        <f aca="false">IF(ISBLANK(Q61),"", VLOOKUP(Q61,$A$4:$B$8,2,FALSE()))</f>
        <v>-1.5</v>
      </c>
      <c r="BA61" s="100" t="n">
        <f aca="false">IF(ISBLANK(R61),"", VLOOKUP(R61,$A$4:$B$8,2,FALSE()))</f>
        <v>4</v>
      </c>
      <c r="BB61" s="100" t="n">
        <f aca="false">IF(ISBLANK(S61),"", VLOOKUP(S61,$A$4:$B$8,2,FALSE()))</f>
        <v>-0.1</v>
      </c>
      <c r="BC61" s="100" t="str">
        <f aca="false">IF(ISBLANK(T61),"", VLOOKUP(T61,$A$4:$B$8,2,FALSE()))</f>
        <v/>
      </c>
      <c r="BD61" s="100" t="str">
        <f aca="false">IF(ISBLANK(U61),"", VLOOKUP(U61,$A$4:$B$8,2,FALSE()))</f>
        <v/>
      </c>
      <c r="BE61" s="100" t="str">
        <f aca="false">IF(ISBLANK(V61),"", VLOOKUP(V61,$A$4:$B$8,2,FALSE()))</f>
        <v/>
      </c>
      <c r="BF61" s="100" t="str">
        <f aca="false">IF(ISBLANK(W61),"", VLOOKUP(W61,$A$4:$B$8,2,FALSE()))</f>
        <v/>
      </c>
      <c r="BG61" s="100" t="str">
        <f aca="false">IF(ISBLANK(X61),"", VLOOKUP(X61,$A$4:$B$8,2,FALSE()))</f>
        <v/>
      </c>
    </row>
    <row r="62" customFormat="false" ht="17.6" hidden="false" customHeight="true" outlineLevel="0" collapsed="false">
      <c r="A62" s="88"/>
      <c r="B62" s="88"/>
      <c r="C62" s="101"/>
      <c r="D62" s="101"/>
      <c r="E62" s="91" t="s">
        <v>20</v>
      </c>
      <c r="F62" s="91" t="s">
        <v>14</v>
      </c>
      <c r="G62" s="91" t="s">
        <v>23</v>
      </c>
      <c r="H62" s="91" t="s">
        <v>20</v>
      </c>
      <c r="I62" s="91" t="s">
        <v>20</v>
      </c>
      <c r="J62" s="91" t="s">
        <v>20</v>
      </c>
      <c r="K62" s="91" t="s">
        <v>20</v>
      </c>
      <c r="L62" s="91" t="s">
        <v>20</v>
      </c>
      <c r="M62" s="91" t="s">
        <v>20</v>
      </c>
      <c r="N62" s="91" t="s">
        <v>26</v>
      </c>
      <c r="O62" s="91" t="s">
        <v>20</v>
      </c>
      <c r="P62" s="91" t="s">
        <v>20</v>
      </c>
      <c r="Q62" s="91" t="s">
        <v>23</v>
      </c>
      <c r="R62" s="91" t="s">
        <v>23</v>
      </c>
      <c r="S62" s="91" t="s">
        <v>20</v>
      </c>
      <c r="T62" s="91" t="s">
        <v>23</v>
      </c>
      <c r="U62" s="91" t="s">
        <v>26</v>
      </c>
      <c r="V62" s="91"/>
      <c r="W62" s="90"/>
      <c r="X62" s="90"/>
      <c r="Y62" s="93" t="n">
        <f aca="false">Z62*0.9</f>
        <v>7.59834558823529</v>
      </c>
      <c r="Z62" s="94" t="n">
        <f aca="false">IF((AM62) &gt; 3, AM62,3)</f>
        <v>8.44260620915033</v>
      </c>
      <c r="AA62" s="93" t="n">
        <f aca="false">Z62*1.1</f>
        <v>9.28686683006536</v>
      </c>
      <c r="AB62" s="95" t="n">
        <v>9</v>
      </c>
      <c r="AC62" s="96" t="n">
        <f aca="false">COUNT(AN62:BG62)</f>
        <v>17</v>
      </c>
      <c r="AD62" s="97" t="n">
        <f aca="false">COUNTIF(AN62:BG62,"&gt;0")</f>
        <v>16</v>
      </c>
      <c r="AE62" s="98" t="n">
        <f aca="false">AD62/AB62</f>
        <v>1.77777777777778</v>
      </c>
      <c r="AF62" s="98" t="n">
        <f aca="false">SLOPE(AN62:BG62,AN$13:BG$13)</f>
        <v>0.133578431372549</v>
      </c>
      <c r="AG62" s="98" t="n">
        <f aca="false">IF(AD62&gt;0,SUM(AN62:BG62)/AD62,-2)</f>
        <v>1.53125</v>
      </c>
      <c r="AH62" s="99" t="n">
        <f aca="false">AE62/($AM62-$B$3)</f>
        <v>0.516404627706912</v>
      </c>
      <c r="AI62" s="99" t="n">
        <f aca="false">AF62/($AM62-$B$3)</f>
        <v>0.0388015425689706</v>
      </c>
      <c r="AJ62" s="99" t="n">
        <f aca="false">AG62/($AM62-$B$3)</f>
        <v>0.444793829724117</v>
      </c>
      <c r="AK62" s="99" t="n">
        <f aca="false">SUM(AH62:AJ62)</f>
        <v>1</v>
      </c>
      <c r="AM62" s="28" t="n">
        <f aca="false">AG62+AF62+AE62+B$3</f>
        <v>8.44260620915033</v>
      </c>
      <c r="AN62" s="100" t="n">
        <f aca="false">IF(ISBLANK(E62),"", VLOOKUP(E62,$A$4:$B$8,2,FALSE()))</f>
        <v>1</v>
      </c>
      <c r="AO62" s="100" t="n">
        <f aca="false">IF(ISBLANK(F62),"", VLOOKUP(F62,$A$4:$B$8,2,FALSE()))</f>
        <v>-1.5</v>
      </c>
      <c r="AP62" s="100" t="n">
        <f aca="false">IF(ISBLANK(G62),"", VLOOKUP(G62,$A$4:$B$8,2,FALSE()))</f>
        <v>2</v>
      </c>
      <c r="AQ62" s="100" t="n">
        <f aca="false">IF(ISBLANK(H62),"", VLOOKUP(H62,$A$4:$B$8,2,FALSE()))</f>
        <v>1</v>
      </c>
      <c r="AR62" s="100" t="n">
        <f aca="false">IF(ISBLANK(I62),"", VLOOKUP(I62,$A$4:$B$8,2,FALSE()))</f>
        <v>1</v>
      </c>
      <c r="AS62" s="100" t="n">
        <f aca="false">IF(ISBLANK(J62),"", VLOOKUP(J62,$A$4:$B$8,2,FALSE()))</f>
        <v>1</v>
      </c>
      <c r="AT62" s="100" t="n">
        <f aca="false">IF(ISBLANK(K62),"", VLOOKUP(K62,$A$4:$B$8,2,FALSE()))</f>
        <v>1</v>
      </c>
      <c r="AU62" s="100" t="n">
        <f aca="false">IF(ISBLANK(L62),"", VLOOKUP(L62,$A$4:$B$8,2,FALSE()))</f>
        <v>1</v>
      </c>
      <c r="AV62" s="100" t="n">
        <f aca="false">IF(ISBLANK(M62),"", VLOOKUP(M62,$A$4:$B$8,2,FALSE()))</f>
        <v>1</v>
      </c>
      <c r="AW62" s="100" t="n">
        <f aca="false">IF(ISBLANK(N62),"", VLOOKUP(N62,$A$4:$B$8,2,FALSE()))</f>
        <v>4</v>
      </c>
      <c r="AX62" s="100" t="n">
        <f aca="false">IF(ISBLANK(O62),"", VLOOKUP(O62,$A$4:$B$8,2,FALSE()))</f>
        <v>1</v>
      </c>
      <c r="AY62" s="100" t="n">
        <f aca="false">IF(ISBLANK(P62),"", VLOOKUP(P62,$A$4:$B$8,2,FALSE()))</f>
        <v>1</v>
      </c>
      <c r="AZ62" s="100" t="n">
        <f aca="false">IF(ISBLANK(Q62),"", VLOOKUP(Q62,$A$4:$B$8,2,FALSE()))</f>
        <v>2</v>
      </c>
      <c r="BA62" s="100" t="n">
        <f aca="false">IF(ISBLANK(R62),"", VLOOKUP(R62,$A$4:$B$8,2,FALSE()))</f>
        <v>2</v>
      </c>
      <c r="BB62" s="100" t="n">
        <f aca="false">IF(ISBLANK(S62),"", VLOOKUP(S62,$A$4:$B$8,2,FALSE()))</f>
        <v>1</v>
      </c>
      <c r="BC62" s="100" t="n">
        <f aca="false">IF(ISBLANK(T62),"", VLOOKUP(T62,$A$4:$B$8,2,FALSE()))</f>
        <v>2</v>
      </c>
      <c r="BD62" s="100" t="n">
        <f aca="false">IF(ISBLANK(U62),"", VLOOKUP(U62,$A$4:$B$8,2,FALSE()))</f>
        <v>4</v>
      </c>
      <c r="BE62" s="100" t="str">
        <f aca="false">IF(ISBLANK(V62),"", VLOOKUP(V62,$A$4:$B$8,2,FALSE()))</f>
        <v/>
      </c>
      <c r="BF62" s="100" t="str">
        <f aca="false">IF(ISBLANK(W62),"", VLOOKUP(W62,$A$4:$B$8,2,FALSE()))</f>
        <v/>
      </c>
      <c r="BG62" s="100" t="str">
        <f aca="false">IF(ISBLANK(X62),"", VLOOKUP(X62,$A$4:$B$8,2,FALSE()))</f>
        <v/>
      </c>
    </row>
    <row r="63" customFormat="false" ht="17.6" hidden="false" customHeight="true" outlineLevel="0" collapsed="false">
      <c r="A63" s="88"/>
      <c r="B63" s="88"/>
      <c r="C63" s="101"/>
      <c r="D63" s="101"/>
      <c r="E63" s="91" t="s">
        <v>20</v>
      </c>
      <c r="F63" s="91" t="s">
        <v>20</v>
      </c>
      <c r="G63" s="91" t="s">
        <v>14</v>
      </c>
      <c r="H63" s="91" t="s">
        <v>14</v>
      </c>
      <c r="I63" s="91" t="s">
        <v>20</v>
      </c>
      <c r="J63" s="91" t="s">
        <v>23</v>
      </c>
      <c r="K63" s="91" t="s">
        <v>20</v>
      </c>
      <c r="L63" s="91" t="s">
        <v>23</v>
      </c>
      <c r="M63" s="91" t="s">
        <v>20</v>
      </c>
      <c r="N63" s="91" t="s">
        <v>20</v>
      </c>
      <c r="O63" s="91" t="s">
        <v>20</v>
      </c>
      <c r="P63" s="91" t="s">
        <v>23</v>
      </c>
      <c r="Q63" s="91" t="s">
        <v>14</v>
      </c>
      <c r="R63" s="91" t="s">
        <v>23</v>
      </c>
      <c r="S63" s="91" t="s">
        <v>14</v>
      </c>
      <c r="T63" s="91" t="s">
        <v>14</v>
      </c>
      <c r="U63" s="91" t="s">
        <v>20</v>
      </c>
      <c r="V63" s="91"/>
      <c r="W63" s="90"/>
      <c r="X63" s="90"/>
      <c r="Y63" s="93" t="n">
        <f aca="false">Z63*0.9</f>
        <v>6.31323529411765</v>
      </c>
      <c r="Z63" s="94" t="n">
        <f aca="false">IF((AM63) &gt; 3, AM63,3)</f>
        <v>7.01470588235294</v>
      </c>
      <c r="AA63" s="93" t="n">
        <f aca="false">Z63*1.1</f>
        <v>7.71617647058824</v>
      </c>
      <c r="AB63" s="95" t="n">
        <v>9</v>
      </c>
      <c r="AC63" s="96" t="n">
        <f aca="false">COUNT(AN63:BG63)</f>
        <v>17</v>
      </c>
      <c r="AD63" s="97" t="n">
        <f aca="false">COUNTIF(AN63:BG63,"&gt;0")</f>
        <v>12</v>
      </c>
      <c r="AE63" s="98" t="n">
        <f aca="false">AD63/AB63</f>
        <v>1.33333333333333</v>
      </c>
      <c r="AF63" s="98" t="n">
        <f aca="false">SLOPE(AN63:BG63,AN$13:BG$13)</f>
        <v>-0.0269607843137255</v>
      </c>
      <c r="AG63" s="98" t="n">
        <f aca="false">IF(AD63&gt;0,SUM(AN63:BG63)/AD63,-2)</f>
        <v>0.708333333333333</v>
      </c>
      <c r="AH63" s="99" t="n">
        <f aca="false">AE63/($AM63-$B$3)</f>
        <v>0.661800486618005</v>
      </c>
      <c r="AI63" s="99" t="n">
        <f aca="false">AF63/($AM63-$B$3)</f>
        <v>-0.01338199513382</v>
      </c>
      <c r="AJ63" s="99" t="n">
        <f aca="false">AG63/($AM63-$B$3)</f>
        <v>0.351581508515815</v>
      </c>
      <c r="AK63" s="99" t="n">
        <f aca="false">SUM(AH63:AJ63)</f>
        <v>1</v>
      </c>
      <c r="AM63" s="28" t="n">
        <f aca="false">AG63+AF63+AE63+B$3</f>
        <v>7.01470588235294</v>
      </c>
      <c r="AN63" s="100" t="n">
        <f aca="false">IF(ISBLANK(E63),"", VLOOKUP(E63,$A$4:$B$8,2,FALSE()))</f>
        <v>1</v>
      </c>
      <c r="AO63" s="100" t="n">
        <f aca="false">IF(ISBLANK(F63),"", VLOOKUP(F63,$A$4:$B$8,2,FALSE()))</f>
        <v>1</v>
      </c>
      <c r="AP63" s="100" t="n">
        <f aca="false">IF(ISBLANK(G63),"", VLOOKUP(G63,$A$4:$B$8,2,FALSE()))</f>
        <v>-1.5</v>
      </c>
      <c r="AQ63" s="100" t="n">
        <f aca="false">IF(ISBLANK(H63),"", VLOOKUP(H63,$A$4:$B$8,2,FALSE()))</f>
        <v>-1.5</v>
      </c>
      <c r="AR63" s="100" t="n">
        <f aca="false">IF(ISBLANK(I63),"", VLOOKUP(I63,$A$4:$B$8,2,FALSE()))</f>
        <v>1</v>
      </c>
      <c r="AS63" s="100" t="n">
        <f aca="false">IF(ISBLANK(J63),"", VLOOKUP(J63,$A$4:$B$8,2,FALSE()))</f>
        <v>2</v>
      </c>
      <c r="AT63" s="100" t="n">
        <f aca="false">IF(ISBLANK(K63),"", VLOOKUP(K63,$A$4:$B$8,2,FALSE()))</f>
        <v>1</v>
      </c>
      <c r="AU63" s="100" t="n">
        <f aca="false">IF(ISBLANK(L63),"", VLOOKUP(L63,$A$4:$B$8,2,FALSE()))</f>
        <v>2</v>
      </c>
      <c r="AV63" s="100" t="n">
        <f aca="false">IF(ISBLANK(M63),"", VLOOKUP(M63,$A$4:$B$8,2,FALSE()))</f>
        <v>1</v>
      </c>
      <c r="AW63" s="100" t="n">
        <f aca="false">IF(ISBLANK(N63),"", VLOOKUP(N63,$A$4:$B$8,2,FALSE()))</f>
        <v>1</v>
      </c>
      <c r="AX63" s="100" t="n">
        <f aca="false">IF(ISBLANK(O63),"", VLOOKUP(O63,$A$4:$B$8,2,FALSE()))</f>
        <v>1</v>
      </c>
      <c r="AY63" s="100" t="n">
        <f aca="false">IF(ISBLANK(P63),"", VLOOKUP(P63,$A$4:$B$8,2,FALSE()))</f>
        <v>2</v>
      </c>
      <c r="AZ63" s="100" t="n">
        <f aca="false">IF(ISBLANK(Q63),"", VLOOKUP(Q63,$A$4:$B$8,2,FALSE()))</f>
        <v>-1.5</v>
      </c>
      <c r="BA63" s="100" t="n">
        <f aca="false">IF(ISBLANK(R63),"", VLOOKUP(R63,$A$4:$B$8,2,FALSE()))</f>
        <v>2</v>
      </c>
      <c r="BB63" s="100" t="n">
        <f aca="false">IF(ISBLANK(S63),"", VLOOKUP(S63,$A$4:$B$8,2,FALSE()))</f>
        <v>-1.5</v>
      </c>
      <c r="BC63" s="100" t="n">
        <f aca="false">IF(ISBLANK(T63),"", VLOOKUP(T63,$A$4:$B$8,2,FALSE()))</f>
        <v>-1.5</v>
      </c>
      <c r="BD63" s="100" t="n">
        <f aca="false">IF(ISBLANK(U63),"", VLOOKUP(U63,$A$4:$B$8,2,FALSE()))</f>
        <v>1</v>
      </c>
      <c r="BE63" s="100" t="str">
        <f aca="false">IF(ISBLANK(V63),"", VLOOKUP(V63,$A$4:$B$8,2,FALSE()))</f>
        <v/>
      </c>
      <c r="BF63" s="100" t="str">
        <f aca="false">IF(ISBLANK(W63),"", VLOOKUP(W63,$A$4:$B$8,2,FALSE()))</f>
        <v/>
      </c>
      <c r="BG63" s="100" t="str">
        <f aca="false">IF(ISBLANK(X63),"", VLOOKUP(X63,$A$4:$B$8,2,FALSE()))</f>
        <v/>
      </c>
    </row>
    <row r="64" customFormat="false" ht="17.6" hidden="false" customHeight="true" outlineLevel="0" collapsed="false">
      <c r="A64" s="88"/>
      <c r="B64" s="88"/>
      <c r="C64" s="101"/>
      <c r="D64" s="101"/>
      <c r="E64" s="91" t="s">
        <v>14</v>
      </c>
      <c r="F64" s="91" t="s">
        <v>14</v>
      </c>
      <c r="G64" s="91" t="s">
        <v>20</v>
      </c>
      <c r="H64" s="91" t="s">
        <v>20</v>
      </c>
      <c r="I64" s="91" t="s">
        <v>17</v>
      </c>
      <c r="J64" s="91" t="s">
        <v>20</v>
      </c>
      <c r="K64" s="91" t="s">
        <v>20</v>
      </c>
      <c r="L64" s="91" t="s">
        <v>20</v>
      </c>
      <c r="M64" s="91" t="s">
        <v>14</v>
      </c>
      <c r="N64" s="91" t="s">
        <v>20</v>
      </c>
      <c r="O64" s="91" t="s">
        <v>20</v>
      </c>
      <c r="P64" s="91" t="s">
        <v>20</v>
      </c>
      <c r="Q64" s="91" t="s">
        <v>23</v>
      </c>
      <c r="R64" s="91" t="s">
        <v>14</v>
      </c>
      <c r="S64" s="91" t="s">
        <v>17</v>
      </c>
      <c r="T64" s="91"/>
      <c r="U64" s="91"/>
      <c r="V64" s="91"/>
      <c r="W64" s="90"/>
      <c r="X64" s="90"/>
      <c r="Y64" s="93" t="n">
        <f aca="false">Z64*0.9</f>
        <v>5.83014285714286</v>
      </c>
      <c r="Z64" s="94" t="n">
        <f aca="false">IF((AM64) &gt; 3, AM64,3)</f>
        <v>6.47793650793651</v>
      </c>
      <c r="AA64" s="93" t="n">
        <f aca="false">Z64*1.1</f>
        <v>7.12573015873016</v>
      </c>
      <c r="AB64" s="95" t="n">
        <v>9</v>
      </c>
      <c r="AC64" s="96" t="n">
        <f aca="false">COUNT(AN64:BG64)</f>
        <v>15</v>
      </c>
      <c r="AD64" s="97" t="n">
        <f aca="false">COUNTIF(AN64:BG64,"&gt;0")</f>
        <v>9</v>
      </c>
      <c r="AE64" s="98" t="n">
        <f aca="false">AD64/AB64</f>
        <v>1</v>
      </c>
      <c r="AF64" s="98" t="n">
        <f aca="false">SLOPE(AN64:BG64,AN$13:BG$13)</f>
        <v>0.0557142857142857</v>
      </c>
      <c r="AG64" s="98" t="n">
        <f aca="false">IF(AD64&gt;0,SUM(AN64:BG64)/AD64,-2)</f>
        <v>0.422222222222222</v>
      </c>
      <c r="AH64" s="99" t="n">
        <f aca="false">AE64/($AM64-$B$3)</f>
        <v>0.676619052733326</v>
      </c>
      <c r="AI64" s="99" t="n">
        <f aca="false">AF64/($AM64-$B$3)</f>
        <v>0.0376973472237139</v>
      </c>
      <c r="AJ64" s="99" t="n">
        <f aca="false">AG64/($AM64-$B$3)</f>
        <v>0.28568360004296</v>
      </c>
      <c r="AK64" s="99" t="n">
        <f aca="false">SUM(AH64:AJ64)</f>
        <v>1</v>
      </c>
      <c r="AM64" s="28" t="n">
        <f aca="false">AG64+AF64+AE64+B$3</f>
        <v>6.47793650793651</v>
      </c>
      <c r="AN64" s="100" t="n">
        <f aca="false">IF(ISBLANK(E64),"", VLOOKUP(E64,$A$4:$B$8,2,FALSE()))</f>
        <v>-1.5</v>
      </c>
      <c r="AO64" s="100" t="n">
        <f aca="false">IF(ISBLANK(F64),"", VLOOKUP(F64,$A$4:$B$8,2,FALSE()))</f>
        <v>-1.5</v>
      </c>
      <c r="AP64" s="100" t="n">
        <f aca="false">IF(ISBLANK(G64),"", VLOOKUP(G64,$A$4:$B$8,2,FALSE()))</f>
        <v>1</v>
      </c>
      <c r="AQ64" s="100" t="n">
        <f aca="false">IF(ISBLANK(H64),"", VLOOKUP(H64,$A$4:$B$8,2,FALSE()))</f>
        <v>1</v>
      </c>
      <c r="AR64" s="100" t="n">
        <f aca="false">IF(ISBLANK(I64),"", VLOOKUP(I64,$A$4:$B$8,2,FALSE()))</f>
        <v>-0.1</v>
      </c>
      <c r="AS64" s="100" t="n">
        <f aca="false">IF(ISBLANK(J64),"", VLOOKUP(J64,$A$4:$B$8,2,FALSE()))</f>
        <v>1</v>
      </c>
      <c r="AT64" s="100" t="n">
        <f aca="false">IF(ISBLANK(K64),"", VLOOKUP(K64,$A$4:$B$8,2,FALSE()))</f>
        <v>1</v>
      </c>
      <c r="AU64" s="100" t="n">
        <f aca="false">IF(ISBLANK(L64),"", VLOOKUP(L64,$A$4:$B$8,2,FALSE()))</f>
        <v>1</v>
      </c>
      <c r="AV64" s="100" t="n">
        <f aca="false">IF(ISBLANK(M64),"", VLOOKUP(M64,$A$4:$B$8,2,FALSE()))</f>
        <v>-1.5</v>
      </c>
      <c r="AW64" s="100" t="n">
        <f aca="false">IF(ISBLANK(N64),"", VLOOKUP(N64,$A$4:$B$8,2,FALSE()))</f>
        <v>1</v>
      </c>
      <c r="AX64" s="100" t="n">
        <f aca="false">IF(ISBLANK(O64),"", VLOOKUP(O64,$A$4:$B$8,2,FALSE()))</f>
        <v>1</v>
      </c>
      <c r="AY64" s="100" t="n">
        <f aca="false">IF(ISBLANK(P64),"", VLOOKUP(P64,$A$4:$B$8,2,FALSE()))</f>
        <v>1</v>
      </c>
      <c r="AZ64" s="100" t="n">
        <f aca="false">IF(ISBLANK(Q64),"", VLOOKUP(Q64,$A$4:$B$8,2,FALSE()))</f>
        <v>2</v>
      </c>
      <c r="BA64" s="100" t="n">
        <f aca="false">IF(ISBLANK(R64),"", VLOOKUP(R64,$A$4:$B$8,2,FALSE()))</f>
        <v>-1.5</v>
      </c>
      <c r="BB64" s="100" t="n">
        <f aca="false">IF(ISBLANK(S64),"", VLOOKUP(S64,$A$4:$B$8,2,FALSE()))</f>
        <v>-0.1</v>
      </c>
      <c r="BC64" s="100" t="str">
        <f aca="false">IF(ISBLANK(T64),"", VLOOKUP(T64,$A$4:$B$8,2,FALSE()))</f>
        <v/>
      </c>
      <c r="BD64" s="100" t="str">
        <f aca="false">IF(ISBLANK(U64),"", VLOOKUP(U64,$A$4:$B$8,2,FALSE()))</f>
        <v/>
      </c>
      <c r="BE64" s="100" t="str">
        <f aca="false">IF(ISBLANK(V64),"", VLOOKUP(V64,$A$4:$B$8,2,FALSE()))</f>
        <v/>
      </c>
      <c r="BF64" s="100" t="str">
        <f aca="false">IF(ISBLANK(W64),"", VLOOKUP(W64,$A$4:$B$8,2,FALSE()))</f>
        <v/>
      </c>
      <c r="BG64" s="100" t="str">
        <f aca="false">IF(ISBLANK(X64),"", VLOOKUP(X64,$A$4:$B$8,2,FALSE()))</f>
        <v/>
      </c>
    </row>
    <row r="65" customFormat="false" ht="17.6" hidden="false" customHeight="true" outlineLevel="0" collapsed="false">
      <c r="A65" s="88"/>
      <c r="B65" s="88"/>
      <c r="C65" s="101"/>
      <c r="D65" s="101"/>
      <c r="E65" s="91" t="s">
        <v>20</v>
      </c>
      <c r="F65" s="91" t="s">
        <v>20</v>
      </c>
      <c r="G65" s="91" t="s">
        <v>14</v>
      </c>
      <c r="H65" s="91" t="s">
        <v>20</v>
      </c>
      <c r="I65" s="91" t="s">
        <v>20</v>
      </c>
      <c r="J65" s="91" t="s">
        <v>23</v>
      </c>
      <c r="K65" s="91" t="s">
        <v>20</v>
      </c>
      <c r="L65" s="91" t="s">
        <v>20</v>
      </c>
      <c r="M65" s="91" t="s">
        <v>20</v>
      </c>
      <c r="N65" s="91" t="s">
        <v>23</v>
      </c>
      <c r="O65" s="91" t="s">
        <v>20</v>
      </c>
      <c r="P65" s="91" t="s">
        <v>14</v>
      </c>
      <c r="Q65" s="91" t="s">
        <v>14</v>
      </c>
      <c r="R65" s="91" t="s">
        <v>20</v>
      </c>
      <c r="S65" s="91"/>
      <c r="T65" s="91"/>
      <c r="U65" s="91"/>
      <c r="V65" s="91"/>
      <c r="W65" s="90"/>
      <c r="X65" s="90"/>
      <c r="Y65" s="93" t="n">
        <f aca="false">Z65*0.9</f>
        <v>6.24501498501499</v>
      </c>
      <c r="Z65" s="94" t="n">
        <f aca="false">IF((AM65) &gt; 3, AM65,3)</f>
        <v>6.93890553890554</v>
      </c>
      <c r="AA65" s="93" t="n">
        <f aca="false">Z65*1.1</f>
        <v>7.63279609279609</v>
      </c>
      <c r="AB65" s="95" t="n">
        <v>9</v>
      </c>
      <c r="AC65" s="96" t="n">
        <f aca="false">COUNT(AN65:BG65)</f>
        <v>14</v>
      </c>
      <c r="AD65" s="97" t="n">
        <f aca="false">COUNTIF(AN65:BG65,"&gt;0")</f>
        <v>11</v>
      </c>
      <c r="AE65" s="98" t="n">
        <f aca="false">AD65/AB65</f>
        <v>1.22222222222222</v>
      </c>
      <c r="AF65" s="98" t="n">
        <f aca="false">SLOPE(AN65:BG65,AN$13:BG$13)</f>
        <v>-0.0560439560439561</v>
      </c>
      <c r="AG65" s="98" t="n">
        <f aca="false">IF(AD65&gt;0,SUM(AN65:BG65)/AD65,-2)</f>
        <v>0.772727272727273</v>
      </c>
      <c r="AH65" s="99" t="n">
        <f aca="false">AE65/($AM65-$B$3)</f>
        <v>0.6303670796217</v>
      </c>
      <c r="AI65" s="99" t="n">
        <f aca="false">AF65/($AM65-$B$3)</f>
        <v>-0.0289049440106254</v>
      </c>
      <c r="AJ65" s="99" t="n">
        <f aca="false">AG65/($AM65-$B$3)</f>
        <v>0.398537864388926</v>
      </c>
      <c r="AK65" s="99" t="n">
        <f aca="false">SUM(AH65:AJ65)</f>
        <v>1</v>
      </c>
      <c r="AM65" s="28" t="n">
        <f aca="false">AG65+AF65+AE65+B$3</f>
        <v>6.93890553890554</v>
      </c>
      <c r="AN65" s="100" t="n">
        <f aca="false">IF(ISBLANK(E65),"", VLOOKUP(E65,$A$4:$B$8,2,FALSE()))</f>
        <v>1</v>
      </c>
      <c r="AO65" s="100" t="n">
        <f aca="false">IF(ISBLANK(F65),"", VLOOKUP(F65,$A$4:$B$8,2,FALSE()))</f>
        <v>1</v>
      </c>
      <c r="AP65" s="100" t="n">
        <f aca="false">IF(ISBLANK(G65),"", VLOOKUP(G65,$A$4:$B$8,2,FALSE()))</f>
        <v>-1.5</v>
      </c>
      <c r="AQ65" s="100" t="n">
        <f aca="false">IF(ISBLANK(H65),"", VLOOKUP(H65,$A$4:$B$8,2,FALSE()))</f>
        <v>1</v>
      </c>
      <c r="AR65" s="100" t="n">
        <f aca="false">IF(ISBLANK(I65),"", VLOOKUP(I65,$A$4:$B$8,2,FALSE()))</f>
        <v>1</v>
      </c>
      <c r="AS65" s="100" t="n">
        <f aca="false">IF(ISBLANK(J65),"", VLOOKUP(J65,$A$4:$B$8,2,FALSE()))</f>
        <v>2</v>
      </c>
      <c r="AT65" s="100" t="n">
        <f aca="false">IF(ISBLANK(K65),"", VLOOKUP(K65,$A$4:$B$8,2,FALSE()))</f>
        <v>1</v>
      </c>
      <c r="AU65" s="100" t="n">
        <f aca="false">IF(ISBLANK(L65),"", VLOOKUP(L65,$A$4:$B$8,2,FALSE()))</f>
        <v>1</v>
      </c>
      <c r="AV65" s="100" t="n">
        <f aca="false">IF(ISBLANK(M65),"", VLOOKUP(M65,$A$4:$B$8,2,FALSE()))</f>
        <v>1</v>
      </c>
      <c r="AW65" s="100" t="n">
        <f aca="false">IF(ISBLANK(N65),"", VLOOKUP(N65,$A$4:$B$8,2,FALSE()))</f>
        <v>2</v>
      </c>
      <c r="AX65" s="100" t="n">
        <f aca="false">IF(ISBLANK(O65),"", VLOOKUP(O65,$A$4:$B$8,2,FALSE()))</f>
        <v>1</v>
      </c>
      <c r="AY65" s="100" t="n">
        <f aca="false">IF(ISBLANK(P65),"", VLOOKUP(P65,$A$4:$B$8,2,FALSE()))</f>
        <v>-1.5</v>
      </c>
      <c r="AZ65" s="100" t="n">
        <f aca="false">IF(ISBLANK(Q65),"", VLOOKUP(Q65,$A$4:$B$8,2,FALSE()))</f>
        <v>-1.5</v>
      </c>
      <c r="BA65" s="100" t="n">
        <f aca="false">IF(ISBLANK(R65),"", VLOOKUP(R65,$A$4:$B$8,2,FALSE()))</f>
        <v>1</v>
      </c>
      <c r="BB65" s="100" t="str">
        <f aca="false">IF(ISBLANK(S65),"", VLOOKUP(S65,$A$4:$B$8,2,FALSE()))</f>
        <v/>
      </c>
      <c r="BC65" s="100" t="str">
        <f aca="false">IF(ISBLANK(T65),"", VLOOKUP(T65,$A$4:$B$8,2,FALSE()))</f>
        <v/>
      </c>
      <c r="BD65" s="100" t="str">
        <f aca="false">IF(ISBLANK(U65),"", VLOOKUP(U65,$A$4:$B$8,2,FALSE()))</f>
        <v/>
      </c>
      <c r="BE65" s="100" t="str">
        <f aca="false">IF(ISBLANK(V65),"", VLOOKUP(V65,$A$4:$B$8,2,FALSE()))</f>
        <v/>
      </c>
      <c r="BF65" s="100" t="str">
        <f aca="false">IF(ISBLANK(W65),"", VLOOKUP(W65,$A$4:$B$8,2,FALSE()))</f>
        <v/>
      </c>
      <c r="BG65" s="100" t="str">
        <f aca="false">IF(ISBLANK(X65),"", VLOOKUP(X65,$A$4:$B$8,2,FALSE()))</f>
        <v/>
      </c>
    </row>
    <row r="66" customFormat="false" ht="17.6" hidden="false" customHeight="true" outlineLevel="0" collapsed="false">
      <c r="A66" s="88"/>
      <c r="B66" s="88"/>
      <c r="C66" s="101"/>
      <c r="D66" s="101"/>
      <c r="E66" s="91" t="s">
        <v>14</v>
      </c>
      <c r="F66" s="91" t="s">
        <v>20</v>
      </c>
      <c r="G66" s="91" t="s">
        <v>20</v>
      </c>
      <c r="H66" s="91" t="s">
        <v>23</v>
      </c>
      <c r="I66" s="91" t="s">
        <v>23</v>
      </c>
      <c r="J66" s="91" t="s">
        <v>23</v>
      </c>
      <c r="K66" s="91" t="s">
        <v>20</v>
      </c>
      <c r="L66" s="91" t="s">
        <v>23</v>
      </c>
      <c r="M66" s="91" t="s">
        <v>20</v>
      </c>
      <c r="N66" s="91" t="s">
        <v>23</v>
      </c>
      <c r="O66" s="91" t="s">
        <v>20</v>
      </c>
      <c r="P66" s="91"/>
      <c r="Q66" s="91"/>
      <c r="R66" s="91"/>
      <c r="S66" s="91"/>
      <c r="T66" s="91"/>
      <c r="U66" s="91"/>
      <c r="V66" s="91"/>
      <c r="W66" s="90"/>
      <c r="X66" s="90"/>
      <c r="Y66" s="93" t="n">
        <f aca="false">Z66*0.9</f>
        <v>6.84181818181818</v>
      </c>
      <c r="Z66" s="94" t="n">
        <f aca="false">IF((AM66) &gt; 3, AM66,3)</f>
        <v>7.6020202020202</v>
      </c>
      <c r="AA66" s="93" t="n">
        <f aca="false">Z66*1.1</f>
        <v>8.36222222222222</v>
      </c>
      <c r="AB66" s="95" t="n">
        <v>9</v>
      </c>
      <c r="AC66" s="96" t="n">
        <f aca="false">COUNT(AN66:BG66)</f>
        <v>11</v>
      </c>
      <c r="AD66" s="97" t="n">
        <f aca="false">COUNTIF(AN66:BG66,"&gt;0")</f>
        <v>10</v>
      </c>
      <c r="AE66" s="98" t="n">
        <f aca="false">AD66/AB66</f>
        <v>1.11111111111111</v>
      </c>
      <c r="AF66" s="98" t="n">
        <f aca="false">SLOPE(AN66:BG66,AN$13:BG$13)</f>
        <v>0.140909090909091</v>
      </c>
      <c r="AG66" s="98" t="n">
        <f aca="false">IF(AD66&gt;0,SUM(AN66:BG66)/AD66,-2)</f>
        <v>1.35</v>
      </c>
      <c r="AH66" s="99" t="n">
        <f aca="false">AE66/($AM66-$B$3)</f>
        <v>0.427018633540373</v>
      </c>
      <c r="AI66" s="99" t="n">
        <f aca="false">AF66/($AM66-$B$3)</f>
        <v>0.0541537267080745</v>
      </c>
      <c r="AJ66" s="99" t="n">
        <f aca="false">AG66/($AM66-$B$3)</f>
        <v>0.518827639751553</v>
      </c>
      <c r="AK66" s="99" t="n">
        <f aca="false">SUM(AH66:AJ66)</f>
        <v>1</v>
      </c>
      <c r="AM66" s="28" t="n">
        <f aca="false">AG66+AF66+AE66+B$3</f>
        <v>7.6020202020202</v>
      </c>
      <c r="AN66" s="100" t="n">
        <f aca="false">IF(ISBLANK(E66),"", VLOOKUP(E66,$A$4:$B$8,2,FALSE()))</f>
        <v>-1.5</v>
      </c>
      <c r="AO66" s="100" t="n">
        <f aca="false">IF(ISBLANK(F66),"", VLOOKUP(F66,$A$4:$B$8,2,FALSE()))</f>
        <v>1</v>
      </c>
      <c r="AP66" s="100" t="n">
        <f aca="false">IF(ISBLANK(G66),"", VLOOKUP(G66,$A$4:$B$8,2,FALSE()))</f>
        <v>1</v>
      </c>
      <c r="AQ66" s="100" t="n">
        <f aca="false">IF(ISBLANK(H66),"", VLOOKUP(H66,$A$4:$B$8,2,FALSE()))</f>
        <v>2</v>
      </c>
      <c r="AR66" s="100" t="n">
        <f aca="false">IF(ISBLANK(I66),"", VLOOKUP(I66,$A$4:$B$8,2,FALSE()))</f>
        <v>2</v>
      </c>
      <c r="AS66" s="100" t="n">
        <f aca="false">IF(ISBLANK(J66),"", VLOOKUP(J66,$A$4:$B$8,2,FALSE()))</f>
        <v>2</v>
      </c>
      <c r="AT66" s="100" t="n">
        <f aca="false">IF(ISBLANK(K66),"", VLOOKUP(K66,$A$4:$B$8,2,FALSE()))</f>
        <v>1</v>
      </c>
      <c r="AU66" s="100" t="n">
        <f aca="false">IF(ISBLANK(L66),"", VLOOKUP(L66,$A$4:$B$8,2,FALSE()))</f>
        <v>2</v>
      </c>
      <c r="AV66" s="100" t="n">
        <f aca="false">IF(ISBLANK(M66),"", VLOOKUP(M66,$A$4:$B$8,2,FALSE()))</f>
        <v>1</v>
      </c>
      <c r="AW66" s="100" t="n">
        <f aca="false">IF(ISBLANK(N66),"", VLOOKUP(N66,$A$4:$B$8,2,FALSE()))</f>
        <v>2</v>
      </c>
      <c r="AX66" s="100" t="n">
        <f aca="false">IF(ISBLANK(O66),"", VLOOKUP(O66,$A$4:$B$8,2,FALSE()))</f>
        <v>1</v>
      </c>
      <c r="AY66" s="100" t="str">
        <f aca="false">IF(ISBLANK(P66),"", VLOOKUP(P66,$A$4:$B$8,2,FALSE()))</f>
        <v/>
      </c>
      <c r="AZ66" s="100" t="str">
        <f aca="false">IF(ISBLANK(Q66),"", VLOOKUP(Q66,$A$4:$B$8,2,FALSE()))</f>
        <v/>
      </c>
      <c r="BA66" s="100" t="str">
        <f aca="false">IF(ISBLANK(R66),"", VLOOKUP(R66,$A$4:$B$8,2,FALSE()))</f>
        <v/>
      </c>
      <c r="BB66" s="100" t="str">
        <f aca="false">IF(ISBLANK(S66),"", VLOOKUP(S66,$A$4:$B$8,2,FALSE()))</f>
        <v/>
      </c>
      <c r="BC66" s="100" t="str">
        <f aca="false">IF(ISBLANK(T66),"", VLOOKUP(T66,$A$4:$B$8,2,FALSE()))</f>
        <v/>
      </c>
      <c r="BD66" s="100" t="str">
        <f aca="false">IF(ISBLANK(U66),"", VLOOKUP(U66,$A$4:$B$8,2,FALSE()))</f>
        <v/>
      </c>
      <c r="BE66" s="100" t="str">
        <f aca="false">IF(ISBLANK(V66),"", VLOOKUP(V66,$A$4:$B$8,2,FALSE()))</f>
        <v/>
      </c>
      <c r="BF66" s="100" t="str">
        <f aca="false">IF(ISBLANK(W66),"", VLOOKUP(W66,$A$4:$B$8,2,FALSE()))</f>
        <v/>
      </c>
      <c r="BG66" s="100" t="str">
        <f aca="false">IF(ISBLANK(X66),"", VLOOKUP(X66,$A$4:$B$8,2,FALSE()))</f>
        <v/>
      </c>
    </row>
    <row r="67" customFormat="false" ht="17.6" hidden="false" customHeight="true" outlineLevel="0" collapsed="false">
      <c r="A67" s="88"/>
      <c r="B67" s="88"/>
      <c r="C67" s="101"/>
      <c r="D67" s="101"/>
      <c r="E67" s="91" t="s">
        <v>14</v>
      </c>
      <c r="F67" s="91" t="s">
        <v>14</v>
      </c>
      <c r="G67" s="91" t="s">
        <v>20</v>
      </c>
      <c r="H67" s="91" t="s">
        <v>14</v>
      </c>
      <c r="I67" s="91" t="s">
        <v>20</v>
      </c>
      <c r="J67" s="91" t="s">
        <v>23</v>
      </c>
      <c r="K67" s="91" t="s">
        <v>23</v>
      </c>
      <c r="L67" s="91" t="s">
        <v>23</v>
      </c>
      <c r="M67" s="91"/>
      <c r="N67" s="91"/>
      <c r="O67" s="91"/>
      <c r="P67" s="91"/>
      <c r="Q67" s="91"/>
      <c r="R67" s="91"/>
      <c r="S67" s="91"/>
      <c r="T67" s="91"/>
      <c r="U67" s="91"/>
      <c r="V67" s="91"/>
      <c r="W67" s="90"/>
      <c r="X67" s="90"/>
      <c r="Y67" s="93" t="n">
        <f aca="false">Z67*0.9</f>
        <v>6.13892857142857</v>
      </c>
      <c r="Z67" s="94" t="n">
        <f aca="false">IF((AM67) &gt; 3, AM67,3)</f>
        <v>6.82103174603175</v>
      </c>
      <c r="AA67" s="93" t="n">
        <f aca="false">Z67*1.1</f>
        <v>7.50313492063492</v>
      </c>
      <c r="AB67" s="95" t="n">
        <v>9</v>
      </c>
      <c r="AC67" s="96" t="n">
        <f aca="false">COUNT(AN67:BG67)</f>
        <v>8</v>
      </c>
      <c r="AD67" s="97" t="n">
        <f aca="false">COUNTIF(AN67:BG67,"&gt;0")</f>
        <v>5</v>
      </c>
      <c r="AE67" s="98" t="n">
        <f aca="false">AD67/AB67</f>
        <v>0.555555555555556</v>
      </c>
      <c r="AF67" s="98" t="n">
        <f aca="false">SLOPE(AN67:BG67,AN$13:BG$13)</f>
        <v>0.56547619047619</v>
      </c>
      <c r="AG67" s="98" t="n">
        <f aca="false">IF(AD67&gt;0,SUM(AN67:BG67)/AD67,-2)</f>
        <v>0.7</v>
      </c>
      <c r="AH67" s="99" t="n">
        <f aca="false">AE67/($AM67-$B$3)</f>
        <v>0.305077358901721</v>
      </c>
      <c r="AI67" s="99" t="n">
        <f aca="false">AF67/($AM67-$B$3)</f>
        <v>0.310525168882109</v>
      </c>
      <c r="AJ67" s="99" t="n">
        <f aca="false">AG67/($AM67-$B$3)</f>
        <v>0.384397472216169</v>
      </c>
      <c r="AK67" s="99" t="n">
        <f aca="false">SUM(AH67:AJ67)</f>
        <v>1</v>
      </c>
      <c r="AM67" s="28" t="n">
        <f aca="false">AG67+AF67+AE67+B$3</f>
        <v>6.82103174603175</v>
      </c>
      <c r="AN67" s="100" t="n">
        <f aca="false">IF(ISBLANK(E67),"", VLOOKUP(E67,$A$4:$B$8,2,FALSE()))</f>
        <v>-1.5</v>
      </c>
      <c r="AO67" s="100" t="n">
        <f aca="false">IF(ISBLANK(F67),"", VLOOKUP(F67,$A$4:$B$8,2,FALSE()))</f>
        <v>-1.5</v>
      </c>
      <c r="AP67" s="100" t="n">
        <f aca="false">IF(ISBLANK(G67),"", VLOOKUP(G67,$A$4:$B$8,2,FALSE()))</f>
        <v>1</v>
      </c>
      <c r="AQ67" s="100" t="n">
        <f aca="false">IF(ISBLANK(H67),"", VLOOKUP(H67,$A$4:$B$8,2,FALSE()))</f>
        <v>-1.5</v>
      </c>
      <c r="AR67" s="100" t="n">
        <f aca="false">IF(ISBLANK(I67),"", VLOOKUP(I67,$A$4:$B$8,2,FALSE()))</f>
        <v>1</v>
      </c>
      <c r="AS67" s="100" t="n">
        <f aca="false">IF(ISBLANK(J67),"", VLOOKUP(J67,$A$4:$B$8,2,FALSE()))</f>
        <v>2</v>
      </c>
      <c r="AT67" s="100" t="n">
        <f aca="false">IF(ISBLANK(K67),"", VLOOKUP(K67,$A$4:$B$8,2,FALSE()))</f>
        <v>2</v>
      </c>
      <c r="AU67" s="100" t="n">
        <f aca="false">IF(ISBLANK(L67),"", VLOOKUP(L67,$A$4:$B$8,2,FALSE()))</f>
        <v>2</v>
      </c>
      <c r="AV67" s="100" t="str">
        <f aca="false">IF(ISBLANK(M67),"", VLOOKUP(M67,$A$4:$B$8,2,FALSE()))</f>
        <v/>
      </c>
      <c r="AW67" s="100" t="str">
        <f aca="false">IF(ISBLANK(N67),"", VLOOKUP(N67,$A$4:$B$8,2,FALSE()))</f>
        <v/>
      </c>
      <c r="AX67" s="100" t="str">
        <f aca="false">IF(ISBLANK(O67),"", VLOOKUP(O67,$A$4:$B$8,2,FALSE()))</f>
        <v/>
      </c>
      <c r="AY67" s="100" t="str">
        <f aca="false">IF(ISBLANK(P67),"", VLOOKUP(P67,$A$4:$B$8,2,FALSE()))</f>
        <v/>
      </c>
      <c r="AZ67" s="100" t="str">
        <f aca="false">IF(ISBLANK(Q67),"", VLOOKUP(Q67,$A$4:$B$8,2,FALSE()))</f>
        <v/>
      </c>
      <c r="BA67" s="100" t="str">
        <f aca="false">IF(ISBLANK(R67),"", VLOOKUP(R67,$A$4:$B$8,2,FALSE()))</f>
        <v/>
      </c>
      <c r="BB67" s="100" t="str">
        <f aca="false">IF(ISBLANK(S67),"", VLOOKUP(S67,$A$4:$B$8,2,FALSE()))</f>
        <v/>
      </c>
      <c r="BC67" s="100" t="str">
        <f aca="false">IF(ISBLANK(T67),"", VLOOKUP(T67,$A$4:$B$8,2,FALSE()))</f>
        <v/>
      </c>
      <c r="BD67" s="100" t="str">
        <f aca="false">IF(ISBLANK(U67),"", VLOOKUP(U67,$A$4:$B$8,2,FALSE()))</f>
        <v/>
      </c>
      <c r="BE67" s="100" t="str">
        <f aca="false">IF(ISBLANK(V67),"", VLOOKUP(V67,$A$4:$B$8,2,FALSE()))</f>
        <v/>
      </c>
      <c r="BF67" s="100" t="str">
        <f aca="false">IF(ISBLANK(W67),"", VLOOKUP(W67,$A$4:$B$8,2,FALSE()))</f>
        <v/>
      </c>
      <c r="BG67" s="100" t="str">
        <f aca="false">IF(ISBLANK(X67),"", VLOOKUP(X67,$A$4:$B$8,2,FALSE()))</f>
        <v/>
      </c>
    </row>
    <row r="68" customFormat="false" ht="17.6" hidden="false" customHeight="true" outlineLevel="0" collapsed="false">
      <c r="A68" s="88"/>
      <c r="B68" s="88"/>
      <c r="C68" s="101"/>
      <c r="D68" s="101"/>
      <c r="E68" s="91" t="s">
        <v>20</v>
      </c>
      <c r="F68" s="91" t="s">
        <v>23</v>
      </c>
      <c r="G68" s="91" t="s">
        <v>23</v>
      </c>
      <c r="H68" s="91" t="s">
        <v>20</v>
      </c>
      <c r="I68" s="91" t="s">
        <v>20</v>
      </c>
      <c r="J68" s="91" t="s">
        <v>14</v>
      </c>
      <c r="K68" s="91" t="s">
        <v>20</v>
      </c>
      <c r="L68" s="91" t="s">
        <v>14</v>
      </c>
      <c r="M68" s="91" t="s">
        <v>17</v>
      </c>
      <c r="N68" s="91"/>
      <c r="O68" s="91"/>
      <c r="P68" s="91"/>
      <c r="Q68" s="91"/>
      <c r="R68" s="91"/>
      <c r="S68" s="91"/>
      <c r="T68" s="91"/>
      <c r="U68" s="91"/>
      <c r="V68" s="91"/>
      <c r="W68" s="90"/>
      <c r="X68" s="90"/>
      <c r="Y68" s="93" t="n">
        <f aca="false">Z68*0.9</f>
        <v>5.544</v>
      </c>
      <c r="Z68" s="94" t="n">
        <f aca="false">IF((AM68) &gt; 3, AM68,3)</f>
        <v>6.16</v>
      </c>
      <c r="AA68" s="93" t="n">
        <f aca="false">Z68*1.1</f>
        <v>6.776</v>
      </c>
      <c r="AB68" s="95" t="n">
        <v>9</v>
      </c>
      <c r="AC68" s="96" t="n">
        <f aca="false">COUNT(AN68:BG68)</f>
        <v>9</v>
      </c>
      <c r="AD68" s="97" t="n">
        <f aca="false">COUNTIF(AN68:BG68,"&gt;0")</f>
        <v>6</v>
      </c>
      <c r="AE68" s="98" t="n">
        <f aca="false">AD68/AB68</f>
        <v>0.666666666666667</v>
      </c>
      <c r="AF68" s="98" t="n">
        <f aca="false">SLOPE(AN68:BG68,AN$13:BG$13)</f>
        <v>-0.323333333333333</v>
      </c>
      <c r="AG68" s="98" t="n">
        <f aca="false">IF(AD68&gt;0,SUM(AN68:BG68)/AD68,-2)</f>
        <v>0.816666666666667</v>
      </c>
      <c r="AH68" s="99" t="n">
        <f aca="false">AE68/($AM68-$B$3)</f>
        <v>0.574712643678161</v>
      </c>
      <c r="AI68" s="99" t="n">
        <f aca="false">AF68/($AM68-$B$3)</f>
        <v>-0.278735632183908</v>
      </c>
      <c r="AJ68" s="99" t="n">
        <f aca="false">AG68/($AM68-$B$3)</f>
        <v>0.704022988505747</v>
      </c>
      <c r="AK68" s="99" t="n">
        <f aca="false">SUM(AH68:AJ68)</f>
        <v>1</v>
      </c>
      <c r="AM68" s="28" t="n">
        <f aca="false">AG68+AF68+AE68+B$3</f>
        <v>6.16</v>
      </c>
      <c r="AN68" s="100" t="n">
        <f aca="false">IF(ISBLANK(E68),"", VLOOKUP(E68,$A$4:$B$8,2,FALSE()))</f>
        <v>1</v>
      </c>
      <c r="AO68" s="100" t="n">
        <f aca="false">IF(ISBLANK(F68),"", VLOOKUP(F68,$A$4:$B$8,2,FALSE()))</f>
        <v>2</v>
      </c>
      <c r="AP68" s="100" t="n">
        <f aca="false">IF(ISBLANK(G68),"", VLOOKUP(G68,$A$4:$B$8,2,FALSE()))</f>
        <v>2</v>
      </c>
      <c r="AQ68" s="100" t="n">
        <f aca="false">IF(ISBLANK(H68),"", VLOOKUP(H68,$A$4:$B$8,2,FALSE()))</f>
        <v>1</v>
      </c>
      <c r="AR68" s="100" t="n">
        <f aca="false">IF(ISBLANK(I68),"", VLOOKUP(I68,$A$4:$B$8,2,FALSE()))</f>
        <v>1</v>
      </c>
      <c r="AS68" s="100" t="n">
        <f aca="false">IF(ISBLANK(J68),"", VLOOKUP(J68,$A$4:$B$8,2,FALSE()))</f>
        <v>-1.5</v>
      </c>
      <c r="AT68" s="100" t="n">
        <f aca="false">IF(ISBLANK(K68),"", VLOOKUP(K68,$A$4:$B$8,2,FALSE()))</f>
        <v>1</v>
      </c>
      <c r="AU68" s="100" t="n">
        <f aca="false">IF(ISBLANK(L68),"", VLOOKUP(L68,$A$4:$B$8,2,FALSE()))</f>
        <v>-1.5</v>
      </c>
      <c r="AV68" s="100" t="n">
        <f aca="false">IF(ISBLANK(M68),"", VLOOKUP(M68,$A$4:$B$8,2,FALSE()))</f>
        <v>-0.1</v>
      </c>
      <c r="AW68" s="100" t="str">
        <f aca="false">IF(ISBLANK(N68),"", VLOOKUP(N68,$A$4:$B$8,2,FALSE()))</f>
        <v/>
      </c>
      <c r="AX68" s="100" t="str">
        <f aca="false">IF(ISBLANK(O68),"", VLOOKUP(O68,$A$4:$B$8,2,FALSE()))</f>
        <v/>
      </c>
      <c r="AY68" s="100" t="str">
        <f aca="false">IF(ISBLANK(P68),"", VLOOKUP(P68,$A$4:$B$8,2,FALSE()))</f>
        <v/>
      </c>
      <c r="AZ68" s="100" t="str">
        <f aca="false">IF(ISBLANK(Q68),"", VLOOKUP(Q68,$A$4:$B$8,2,FALSE()))</f>
        <v/>
      </c>
      <c r="BA68" s="100" t="str">
        <f aca="false">IF(ISBLANK(R68),"", VLOOKUP(R68,$A$4:$B$8,2,FALSE()))</f>
        <v/>
      </c>
      <c r="BB68" s="100" t="str">
        <f aca="false">IF(ISBLANK(S68),"", VLOOKUP(S68,$A$4:$B$8,2,FALSE()))</f>
        <v/>
      </c>
      <c r="BC68" s="100" t="str">
        <f aca="false">IF(ISBLANK(T68),"", VLOOKUP(T68,$A$4:$B$8,2,FALSE()))</f>
        <v/>
      </c>
      <c r="BD68" s="100" t="str">
        <f aca="false">IF(ISBLANK(U68),"", VLOOKUP(U68,$A$4:$B$8,2,FALSE()))</f>
        <v/>
      </c>
      <c r="BE68" s="100" t="str">
        <f aca="false">IF(ISBLANK(V68),"", VLOOKUP(V68,$A$4:$B$8,2,FALSE()))</f>
        <v/>
      </c>
      <c r="BF68" s="100" t="str">
        <f aca="false">IF(ISBLANK(W68),"", VLOOKUP(W68,$A$4:$B$8,2,FALSE()))</f>
        <v/>
      </c>
      <c r="BG68" s="100" t="str">
        <f aca="false">IF(ISBLANK(X68),"", VLOOKUP(X68,$A$4:$B$8,2,FALSE()))</f>
        <v/>
      </c>
    </row>
    <row r="69" customFormat="false" ht="17.6" hidden="false" customHeight="true" outlineLevel="0" collapsed="false">
      <c r="A69" s="88"/>
      <c r="B69" s="88"/>
      <c r="C69" s="101"/>
      <c r="D69" s="101"/>
      <c r="E69" s="91" t="s">
        <v>20</v>
      </c>
      <c r="F69" s="91" t="s">
        <v>20</v>
      </c>
      <c r="G69" s="91" t="s">
        <v>23</v>
      </c>
      <c r="H69" s="91" t="s">
        <v>20</v>
      </c>
      <c r="I69" s="91" t="s">
        <v>20</v>
      </c>
      <c r="J69" s="91" t="s">
        <v>20</v>
      </c>
      <c r="K69" s="91" t="s">
        <v>23</v>
      </c>
      <c r="L69" s="91" t="s">
        <v>23</v>
      </c>
      <c r="M69" s="91" t="s">
        <v>26</v>
      </c>
      <c r="N69" s="91" t="s">
        <v>20</v>
      </c>
      <c r="O69" s="91" t="s">
        <v>26</v>
      </c>
      <c r="P69" s="91" t="s">
        <v>26</v>
      </c>
      <c r="Q69" s="91" t="s">
        <v>26</v>
      </c>
      <c r="R69" s="91"/>
      <c r="S69" s="91"/>
      <c r="T69" s="91"/>
      <c r="U69" s="91"/>
      <c r="V69" s="91"/>
      <c r="W69" s="90"/>
      <c r="X69" s="90"/>
      <c r="Y69" s="93" t="n">
        <f aca="false">Z69*0.9</f>
        <v>7.97582417582418</v>
      </c>
      <c r="Z69" s="94" t="n">
        <f aca="false">IF((AM69) &gt; 3, AM69,3)</f>
        <v>8.86202686202686</v>
      </c>
      <c r="AA69" s="93" t="n">
        <f aca="false">Z69*1.1</f>
        <v>9.74822954822955</v>
      </c>
      <c r="AB69" s="95" t="n">
        <v>9</v>
      </c>
      <c r="AC69" s="96" t="n">
        <f aca="false">COUNT(AN69:BG69)</f>
        <v>13</v>
      </c>
      <c r="AD69" s="97" t="n">
        <f aca="false">COUNTIF(AN69:BG69,"&gt;0")</f>
        <v>13</v>
      </c>
      <c r="AE69" s="98" t="n">
        <f aca="false">AD69/AB69</f>
        <v>1.44444444444444</v>
      </c>
      <c r="AF69" s="98" t="n">
        <f aca="false">SLOPE(AN69:BG69,AN$13:BG$13)</f>
        <v>0.263736263736264</v>
      </c>
      <c r="AG69" s="98" t="n">
        <f aca="false">IF(AD69&gt;0,SUM(AN69:BG69)/AD69,-2)</f>
        <v>2.15384615384615</v>
      </c>
      <c r="AH69" s="99" t="n">
        <f aca="false">AE69/($AM69-$B$3)</f>
        <v>0.374012013910844</v>
      </c>
      <c r="AI69" s="99" t="n">
        <f aca="false">AF69/($AM69-$B$3)</f>
        <v>0.0682895984824534</v>
      </c>
      <c r="AJ69" s="99" t="n">
        <f aca="false">AG69/($AM69-$B$3)</f>
        <v>0.557698387606702</v>
      </c>
      <c r="AK69" s="99" t="n">
        <f aca="false">SUM(AH69:AJ69)</f>
        <v>1</v>
      </c>
      <c r="AM69" s="28" t="n">
        <f aca="false">AG69+AF69+AE69+B$3</f>
        <v>8.86202686202686</v>
      </c>
      <c r="AN69" s="100" t="n">
        <f aca="false">IF(ISBLANK(E69),"", VLOOKUP(E69,$A$4:$B$8,2,FALSE()))</f>
        <v>1</v>
      </c>
      <c r="AO69" s="100" t="n">
        <f aca="false">IF(ISBLANK(F69),"", VLOOKUP(F69,$A$4:$B$8,2,FALSE()))</f>
        <v>1</v>
      </c>
      <c r="AP69" s="100" t="n">
        <f aca="false">IF(ISBLANK(G69),"", VLOOKUP(G69,$A$4:$B$8,2,FALSE()))</f>
        <v>2</v>
      </c>
      <c r="AQ69" s="100" t="n">
        <f aca="false">IF(ISBLANK(H69),"", VLOOKUP(H69,$A$4:$B$8,2,FALSE()))</f>
        <v>1</v>
      </c>
      <c r="AR69" s="100" t="n">
        <f aca="false">IF(ISBLANK(I69),"", VLOOKUP(I69,$A$4:$B$8,2,FALSE()))</f>
        <v>1</v>
      </c>
      <c r="AS69" s="100" t="n">
        <f aca="false">IF(ISBLANK(J69),"", VLOOKUP(J69,$A$4:$B$8,2,FALSE()))</f>
        <v>1</v>
      </c>
      <c r="AT69" s="100" t="n">
        <f aca="false">IF(ISBLANK(K69),"", VLOOKUP(K69,$A$4:$B$8,2,FALSE()))</f>
        <v>2</v>
      </c>
      <c r="AU69" s="100" t="n">
        <f aca="false">IF(ISBLANK(L69),"", VLOOKUP(L69,$A$4:$B$8,2,FALSE()))</f>
        <v>2</v>
      </c>
      <c r="AV69" s="100" t="n">
        <f aca="false">IF(ISBLANK(M69),"", VLOOKUP(M69,$A$4:$B$8,2,FALSE()))</f>
        <v>4</v>
      </c>
      <c r="AW69" s="100" t="n">
        <f aca="false">IF(ISBLANK(N69),"", VLOOKUP(N69,$A$4:$B$8,2,FALSE()))</f>
        <v>1</v>
      </c>
      <c r="AX69" s="100" t="n">
        <f aca="false">IF(ISBLANK(O69),"", VLOOKUP(O69,$A$4:$B$8,2,FALSE()))</f>
        <v>4</v>
      </c>
      <c r="AY69" s="100" t="n">
        <f aca="false">IF(ISBLANK(P69),"", VLOOKUP(P69,$A$4:$B$8,2,FALSE()))</f>
        <v>4</v>
      </c>
      <c r="AZ69" s="100" t="n">
        <f aca="false">IF(ISBLANK(Q69),"", VLOOKUP(Q69,$A$4:$B$8,2,FALSE()))</f>
        <v>4</v>
      </c>
      <c r="BA69" s="100" t="str">
        <f aca="false">IF(ISBLANK(R69),"", VLOOKUP(R69,$A$4:$B$8,2,FALSE()))</f>
        <v/>
      </c>
      <c r="BB69" s="100" t="str">
        <f aca="false">IF(ISBLANK(S69),"", VLOOKUP(S69,$A$4:$B$8,2,FALSE()))</f>
        <v/>
      </c>
      <c r="BC69" s="100" t="str">
        <f aca="false">IF(ISBLANK(T69),"", VLOOKUP(T69,$A$4:$B$8,2,FALSE()))</f>
        <v/>
      </c>
      <c r="BD69" s="100" t="str">
        <f aca="false">IF(ISBLANK(U69),"", VLOOKUP(U69,$A$4:$B$8,2,FALSE()))</f>
        <v/>
      </c>
      <c r="BE69" s="100" t="str">
        <f aca="false">IF(ISBLANK(V69),"", VLOOKUP(V69,$A$4:$B$8,2,FALSE()))</f>
        <v/>
      </c>
      <c r="BF69" s="100" t="str">
        <f aca="false">IF(ISBLANK(W69),"", VLOOKUP(W69,$A$4:$B$8,2,FALSE()))</f>
        <v/>
      </c>
      <c r="BG69" s="100" t="str">
        <f aca="false">IF(ISBLANK(X69),"", VLOOKUP(X69,$A$4:$B$8,2,FALSE()))</f>
        <v/>
      </c>
    </row>
    <row r="70" customFormat="false" ht="17.6" hidden="false" customHeight="true" outlineLevel="0" collapsed="false">
      <c r="A70" s="88"/>
      <c r="B70" s="88"/>
      <c r="C70" s="101"/>
      <c r="D70" s="101"/>
      <c r="E70" s="91" t="s">
        <v>20</v>
      </c>
      <c r="F70" s="91" t="s">
        <v>20</v>
      </c>
      <c r="G70" s="91" t="s">
        <v>14</v>
      </c>
      <c r="H70" s="91" t="s">
        <v>20</v>
      </c>
      <c r="I70" s="91" t="s">
        <v>23</v>
      </c>
      <c r="J70" s="91" t="s">
        <v>20</v>
      </c>
      <c r="K70" s="91" t="s">
        <v>17</v>
      </c>
      <c r="L70" s="91" t="s">
        <v>20</v>
      </c>
      <c r="M70" s="91" t="s">
        <v>20</v>
      </c>
      <c r="N70" s="91" t="s">
        <v>20</v>
      </c>
      <c r="O70" s="91" t="s">
        <v>20</v>
      </c>
      <c r="P70" s="91" t="s">
        <v>23</v>
      </c>
      <c r="Q70" s="91"/>
      <c r="R70" s="91"/>
      <c r="S70" s="91"/>
      <c r="T70" s="91"/>
      <c r="U70" s="91"/>
      <c r="V70" s="91"/>
      <c r="W70" s="90"/>
      <c r="X70" s="90"/>
      <c r="Y70" s="93" t="n">
        <f aca="false">Z70*0.9</f>
        <v>6.51278321678322</v>
      </c>
      <c r="Z70" s="94" t="n">
        <f aca="false">IF((AM70) &gt; 3, AM70,3)</f>
        <v>7.2364257964258</v>
      </c>
      <c r="AA70" s="93" t="n">
        <f aca="false">Z70*1.1</f>
        <v>7.96006837606838</v>
      </c>
      <c r="AB70" s="95" t="n">
        <v>9</v>
      </c>
      <c r="AC70" s="96" t="n">
        <f aca="false">COUNT(AN70:BG70)</f>
        <v>12</v>
      </c>
      <c r="AD70" s="97" t="n">
        <f aca="false">COUNTIF(AN70:BG70,"&gt;0")</f>
        <v>10</v>
      </c>
      <c r="AE70" s="98" t="n">
        <f aca="false">AD70/AB70</f>
        <v>1.11111111111111</v>
      </c>
      <c r="AF70" s="98" t="n">
        <f aca="false">SLOPE(AN70:BG70,AN$13:BG$13)</f>
        <v>0.0853146853146853</v>
      </c>
      <c r="AG70" s="98" t="n">
        <f aca="false">IF(AD70&gt;0,SUM(AN70:BG70)/AD70,-2)</f>
        <v>1.04</v>
      </c>
      <c r="AH70" s="99" t="n">
        <f aca="false">AE70/($AM70-$B$3)</f>
        <v>0.496824492405186</v>
      </c>
      <c r="AI70" s="99" t="n">
        <f aca="false">AF70/($AM70-$B$3)</f>
        <v>0.0381477827035591</v>
      </c>
      <c r="AJ70" s="99" t="n">
        <f aca="false">AG70/($AM70-$B$3)</f>
        <v>0.465027724891254</v>
      </c>
      <c r="AK70" s="99" t="n">
        <f aca="false">SUM(AH70:AJ70)</f>
        <v>1</v>
      </c>
      <c r="AM70" s="28" t="n">
        <f aca="false">AG70+AF70+AE70+B$3</f>
        <v>7.2364257964258</v>
      </c>
      <c r="AN70" s="100" t="n">
        <f aca="false">IF(ISBLANK(E70),"", VLOOKUP(E70,$A$4:$B$8,2,FALSE()))</f>
        <v>1</v>
      </c>
      <c r="AO70" s="100" t="n">
        <f aca="false">IF(ISBLANK(F70),"", VLOOKUP(F70,$A$4:$B$8,2,FALSE()))</f>
        <v>1</v>
      </c>
      <c r="AP70" s="100" t="n">
        <f aca="false">IF(ISBLANK(G70),"", VLOOKUP(G70,$A$4:$B$8,2,FALSE()))</f>
        <v>-1.5</v>
      </c>
      <c r="AQ70" s="100" t="n">
        <f aca="false">IF(ISBLANK(H70),"", VLOOKUP(H70,$A$4:$B$8,2,FALSE()))</f>
        <v>1</v>
      </c>
      <c r="AR70" s="100" t="n">
        <f aca="false">IF(ISBLANK(I70),"", VLOOKUP(I70,$A$4:$B$8,2,FALSE()))</f>
        <v>2</v>
      </c>
      <c r="AS70" s="100" t="n">
        <f aca="false">IF(ISBLANK(J70),"", VLOOKUP(J70,$A$4:$B$8,2,FALSE()))</f>
        <v>1</v>
      </c>
      <c r="AT70" s="100" t="n">
        <f aca="false">IF(ISBLANK(K70),"", VLOOKUP(K70,$A$4:$B$8,2,FALSE()))</f>
        <v>-0.1</v>
      </c>
      <c r="AU70" s="100" t="n">
        <f aca="false">IF(ISBLANK(L70),"", VLOOKUP(L70,$A$4:$B$8,2,FALSE()))</f>
        <v>1</v>
      </c>
      <c r="AV70" s="100" t="n">
        <f aca="false">IF(ISBLANK(M70),"", VLOOKUP(M70,$A$4:$B$8,2,FALSE()))</f>
        <v>1</v>
      </c>
      <c r="AW70" s="100" t="n">
        <f aca="false">IF(ISBLANK(N70),"", VLOOKUP(N70,$A$4:$B$8,2,FALSE()))</f>
        <v>1</v>
      </c>
      <c r="AX70" s="100" t="n">
        <f aca="false">IF(ISBLANK(O70),"", VLOOKUP(O70,$A$4:$B$8,2,FALSE()))</f>
        <v>1</v>
      </c>
      <c r="AY70" s="100" t="n">
        <f aca="false">IF(ISBLANK(P70),"", VLOOKUP(P70,$A$4:$B$8,2,FALSE()))</f>
        <v>2</v>
      </c>
      <c r="AZ70" s="100" t="str">
        <f aca="false">IF(ISBLANK(Q70),"", VLOOKUP(Q70,$A$4:$B$8,2,FALSE()))</f>
        <v/>
      </c>
      <c r="BA70" s="100" t="str">
        <f aca="false">IF(ISBLANK(R70),"", VLOOKUP(R70,$A$4:$B$8,2,FALSE()))</f>
        <v/>
      </c>
      <c r="BB70" s="100" t="str">
        <f aca="false">IF(ISBLANK(S70),"", VLOOKUP(S70,$A$4:$B$8,2,FALSE()))</f>
        <v/>
      </c>
      <c r="BC70" s="100" t="str">
        <f aca="false">IF(ISBLANK(T70),"", VLOOKUP(T70,$A$4:$B$8,2,FALSE()))</f>
        <v/>
      </c>
      <c r="BD70" s="100" t="str">
        <f aca="false">IF(ISBLANK(U70),"", VLOOKUP(U70,$A$4:$B$8,2,FALSE()))</f>
        <v/>
      </c>
      <c r="BE70" s="100" t="str">
        <f aca="false">IF(ISBLANK(V70),"", VLOOKUP(V70,$A$4:$B$8,2,FALSE()))</f>
        <v/>
      </c>
      <c r="BF70" s="100" t="str">
        <f aca="false">IF(ISBLANK(W70),"", VLOOKUP(W70,$A$4:$B$8,2,FALSE()))</f>
        <v/>
      </c>
      <c r="BG70" s="100" t="str">
        <f aca="false">IF(ISBLANK(X70),"", VLOOKUP(X70,$A$4:$B$8,2,FALSE()))</f>
        <v/>
      </c>
    </row>
    <row r="71" customFormat="false" ht="17.6" hidden="false" customHeight="true" outlineLevel="0" collapsed="false">
      <c r="A71" s="88"/>
      <c r="B71" s="88"/>
      <c r="C71" s="101"/>
      <c r="D71" s="101"/>
      <c r="E71" s="91" t="s">
        <v>23</v>
      </c>
      <c r="F71" s="91" t="s">
        <v>23</v>
      </c>
      <c r="G71" s="91" t="s">
        <v>20</v>
      </c>
      <c r="H71" s="91" t="s">
        <v>23</v>
      </c>
      <c r="I71" s="91" t="s">
        <v>23</v>
      </c>
      <c r="J71" s="91" t="s">
        <v>20</v>
      </c>
      <c r="K71" s="91" t="s">
        <v>23</v>
      </c>
      <c r="L71" s="91" t="s">
        <v>20</v>
      </c>
      <c r="M71" s="91" t="s">
        <v>20</v>
      </c>
      <c r="N71" s="91" t="s">
        <v>20</v>
      </c>
      <c r="O71" s="91" t="s">
        <v>23</v>
      </c>
      <c r="P71" s="91" t="s">
        <v>20</v>
      </c>
      <c r="Q71" s="91" t="s">
        <v>23</v>
      </c>
      <c r="R71" s="91" t="s">
        <v>20</v>
      </c>
      <c r="S71" s="91" t="s">
        <v>20</v>
      </c>
      <c r="T71" s="91" t="s">
        <v>14</v>
      </c>
      <c r="U71" s="91" t="s">
        <v>23</v>
      </c>
      <c r="V71" s="91"/>
      <c r="W71" s="90"/>
      <c r="X71" s="90"/>
      <c r="Y71" s="93" t="n">
        <f aca="false">Z71*0.9</f>
        <v>7.30055147058823</v>
      </c>
      <c r="Z71" s="94" t="n">
        <f aca="false">IF((AM71) &gt; 3, AM71,3)</f>
        <v>8.11172385620915</v>
      </c>
      <c r="AA71" s="93" t="n">
        <f aca="false">Z71*1.1</f>
        <v>8.92289624183007</v>
      </c>
      <c r="AB71" s="95" t="n">
        <v>9</v>
      </c>
      <c r="AC71" s="96" t="n">
        <f aca="false">COUNT(AN71:BG71)</f>
        <v>17</v>
      </c>
      <c r="AD71" s="97" t="n">
        <f aca="false">COUNTIF(AN71:BG71,"&gt;0")</f>
        <v>16</v>
      </c>
      <c r="AE71" s="98" t="n">
        <f aca="false">AD71/AB71</f>
        <v>1.77777777777778</v>
      </c>
      <c r="AF71" s="98" t="n">
        <f aca="false">SLOPE(AN71:BG71,AN$13:BG$13)</f>
        <v>-0.0723039215686274</v>
      </c>
      <c r="AG71" s="98" t="n">
        <f aca="false">IF(AD71&gt;0,SUM(AN71:BG71)/AD71,-2)</f>
        <v>1.40625</v>
      </c>
      <c r="AH71" s="99" t="n">
        <f aca="false">AE71/($AM71-$B$3)</f>
        <v>0.571316048572366</v>
      </c>
      <c r="AI71" s="99" t="n">
        <f aca="false">AF71/($AM71-$B$3)</f>
        <v>-0.0232359698063669</v>
      </c>
      <c r="AJ71" s="99" t="n">
        <f aca="false">AG71/($AM71-$B$3)</f>
        <v>0.451919921234001</v>
      </c>
      <c r="AK71" s="99" t="n">
        <f aca="false">SUM(AH71:AJ71)</f>
        <v>1</v>
      </c>
      <c r="AM71" s="28" t="n">
        <f aca="false">AG71+AF71+AE71+B$3</f>
        <v>8.11172385620915</v>
      </c>
      <c r="AN71" s="100" t="n">
        <f aca="false">IF(ISBLANK(E71),"", VLOOKUP(E71,$A$4:$B$8,2,FALSE()))</f>
        <v>2</v>
      </c>
      <c r="AO71" s="100" t="n">
        <f aca="false">IF(ISBLANK(F71),"", VLOOKUP(F71,$A$4:$B$8,2,FALSE()))</f>
        <v>2</v>
      </c>
      <c r="AP71" s="100" t="n">
        <f aca="false">IF(ISBLANK(G71),"", VLOOKUP(G71,$A$4:$B$8,2,FALSE()))</f>
        <v>1</v>
      </c>
      <c r="AQ71" s="100" t="n">
        <f aca="false">IF(ISBLANK(H71),"", VLOOKUP(H71,$A$4:$B$8,2,FALSE()))</f>
        <v>2</v>
      </c>
      <c r="AR71" s="100" t="n">
        <f aca="false">IF(ISBLANK(I71),"", VLOOKUP(I71,$A$4:$B$8,2,FALSE()))</f>
        <v>2</v>
      </c>
      <c r="AS71" s="100" t="n">
        <f aca="false">IF(ISBLANK(J71),"", VLOOKUP(J71,$A$4:$B$8,2,FALSE()))</f>
        <v>1</v>
      </c>
      <c r="AT71" s="100" t="n">
        <f aca="false">IF(ISBLANK(K71),"", VLOOKUP(K71,$A$4:$B$8,2,FALSE()))</f>
        <v>2</v>
      </c>
      <c r="AU71" s="100" t="n">
        <f aca="false">IF(ISBLANK(L71),"", VLOOKUP(L71,$A$4:$B$8,2,FALSE()))</f>
        <v>1</v>
      </c>
      <c r="AV71" s="100" t="n">
        <f aca="false">IF(ISBLANK(M71),"", VLOOKUP(M71,$A$4:$B$8,2,FALSE()))</f>
        <v>1</v>
      </c>
      <c r="AW71" s="100" t="n">
        <f aca="false">IF(ISBLANK(N71),"", VLOOKUP(N71,$A$4:$B$8,2,FALSE()))</f>
        <v>1</v>
      </c>
      <c r="AX71" s="100" t="n">
        <f aca="false">IF(ISBLANK(O71),"", VLOOKUP(O71,$A$4:$B$8,2,FALSE()))</f>
        <v>2</v>
      </c>
      <c r="AY71" s="100" t="n">
        <f aca="false">IF(ISBLANK(P71),"", VLOOKUP(P71,$A$4:$B$8,2,FALSE()))</f>
        <v>1</v>
      </c>
      <c r="AZ71" s="100" t="n">
        <f aca="false">IF(ISBLANK(Q71),"", VLOOKUP(Q71,$A$4:$B$8,2,FALSE()))</f>
        <v>2</v>
      </c>
      <c r="BA71" s="100" t="n">
        <f aca="false">IF(ISBLANK(R71),"", VLOOKUP(R71,$A$4:$B$8,2,FALSE()))</f>
        <v>1</v>
      </c>
      <c r="BB71" s="100" t="n">
        <f aca="false">IF(ISBLANK(S71),"", VLOOKUP(S71,$A$4:$B$8,2,FALSE()))</f>
        <v>1</v>
      </c>
      <c r="BC71" s="100" t="n">
        <f aca="false">IF(ISBLANK(T71),"", VLOOKUP(T71,$A$4:$B$8,2,FALSE()))</f>
        <v>-1.5</v>
      </c>
      <c r="BD71" s="100" t="n">
        <f aca="false">IF(ISBLANK(U71),"", VLOOKUP(U71,$A$4:$B$8,2,FALSE()))</f>
        <v>2</v>
      </c>
      <c r="BE71" s="100" t="str">
        <f aca="false">IF(ISBLANK(V71),"", VLOOKUP(V71,$A$4:$B$8,2,FALSE()))</f>
        <v/>
      </c>
      <c r="BF71" s="100" t="str">
        <f aca="false">IF(ISBLANK(W71),"", VLOOKUP(W71,$A$4:$B$8,2,FALSE()))</f>
        <v/>
      </c>
      <c r="BG71" s="100" t="str">
        <f aca="false">IF(ISBLANK(X71),"", VLOOKUP(X71,$A$4:$B$8,2,FALSE()))</f>
        <v/>
      </c>
    </row>
    <row r="72" customFormat="false" ht="17.6" hidden="false" customHeight="true" outlineLevel="0" collapsed="false">
      <c r="A72" s="88"/>
      <c r="B72" s="88"/>
      <c r="C72" s="101"/>
      <c r="D72" s="101"/>
      <c r="E72" s="91" t="s">
        <v>20</v>
      </c>
      <c r="F72" s="91" t="s">
        <v>23</v>
      </c>
      <c r="G72" s="91" t="s">
        <v>20</v>
      </c>
      <c r="H72" s="91" t="s">
        <v>20</v>
      </c>
      <c r="I72" s="91" t="s">
        <v>23</v>
      </c>
      <c r="J72" s="91" t="s">
        <v>23</v>
      </c>
      <c r="K72" s="91" t="s">
        <v>20</v>
      </c>
      <c r="L72" s="91" t="s">
        <v>20</v>
      </c>
      <c r="M72" s="91" t="s">
        <v>23</v>
      </c>
      <c r="N72" s="91" t="s">
        <v>26</v>
      </c>
      <c r="O72" s="91" t="s">
        <v>23</v>
      </c>
      <c r="P72" s="91" t="s">
        <v>20</v>
      </c>
      <c r="Q72" s="91" t="s">
        <v>26</v>
      </c>
      <c r="R72" s="91" t="s">
        <v>23</v>
      </c>
      <c r="S72" s="91"/>
      <c r="T72" s="91"/>
      <c r="U72" s="91"/>
      <c r="V72" s="91"/>
      <c r="W72" s="90"/>
      <c r="X72" s="90"/>
      <c r="Y72" s="93" t="n">
        <f aca="false">Z72*0.9</f>
        <v>7.67428571428571</v>
      </c>
      <c r="Z72" s="94" t="n">
        <f aca="false">IF((AM72) &gt; 3, AM72,3)</f>
        <v>8.52698412698413</v>
      </c>
      <c r="AA72" s="93" t="n">
        <f aca="false">Z72*1.1</f>
        <v>9.37968253968254</v>
      </c>
      <c r="AB72" s="95" t="n">
        <v>9</v>
      </c>
      <c r="AC72" s="96" t="n">
        <f aca="false">COUNT(AN72:BG72)</f>
        <v>14</v>
      </c>
      <c r="AD72" s="97" t="n">
        <f aca="false">COUNTIF(AN72:BG72,"&gt;0")</f>
        <v>14</v>
      </c>
      <c r="AE72" s="98" t="n">
        <f aca="false">AD72/AB72</f>
        <v>1.55555555555556</v>
      </c>
      <c r="AF72" s="98" t="n">
        <f aca="false">SLOPE(AN72:BG72,AN$13:BG$13)</f>
        <v>0.114285714285714</v>
      </c>
      <c r="AG72" s="98" t="n">
        <f aca="false">IF(AD72&gt;0,SUM(AN72:BG72)/AD72,-2)</f>
        <v>1.85714285714286</v>
      </c>
      <c r="AH72" s="99" t="n">
        <f aca="false">AE72/($AM72-$B$3)</f>
        <v>0.441044104410441</v>
      </c>
      <c r="AI72" s="99" t="n">
        <f aca="false">AF72/($AM72-$B$3)</f>
        <v>0.0324032403240324</v>
      </c>
      <c r="AJ72" s="99" t="n">
        <f aca="false">AG72/($AM72-$B$3)</f>
        <v>0.526552655265527</v>
      </c>
      <c r="AK72" s="99" t="n">
        <f aca="false">SUM(AH72:AJ72)</f>
        <v>1</v>
      </c>
      <c r="AM72" s="28" t="n">
        <f aca="false">AG72+AF72+AE72+B$3</f>
        <v>8.52698412698413</v>
      </c>
      <c r="AN72" s="100" t="n">
        <f aca="false">IF(ISBLANK(E72),"", VLOOKUP(E72,$A$4:$B$8,2,FALSE()))</f>
        <v>1</v>
      </c>
      <c r="AO72" s="100" t="n">
        <f aca="false">IF(ISBLANK(F72),"", VLOOKUP(F72,$A$4:$B$8,2,FALSE()))</f>
        <v>2</v>
      </c>
      <c r="AP72" s="100" t="n">
        <f aca="false">IF(ISBLANK(G72),"", VLOOKUP(G72,$A$4:$B$8,2,FALSE()))</f>
        <v>1</v>
      </c>
      <c r="AQ72" s="100" t="n">
        <f aca="false">IF(ISBLANK(H72),"", VLOOKUP(H72,$A$4:$B$8,2,FALSE()))</f>
        <v>1</v>
      </c>
      <c r="AR72" s="100" t="n">
        <f aca="false">IF(ISBLANK(I72),"", VLOOKUP(I72,$A$4:$B$8,2,FALSE()))</f>
        <v>2</v>
      </c>
      <c r="AS72" s="100" t="n">
        <f aca="false">IF(ISBLANK(J72),"", VLOOKUP(J72,$A$4:$B$8,2,FALSE()))</f>
        <v>2</v>
      </c>
      <c r="AT72" s="100" t="n">
        <f aca="false">IF(ISBLANK(K72),"", VLOOKUP(K72,$A$4:$B$8,2,FALSE()))</f>
        <v>1</v>
      </c>
      <c r="AU72" s="100" t="n">
        <f aca="false">IF(ISBLANK(L72),"", VLOOKUP(L72,$A$4:$B$8,2,FALSE()))</f>
        <v>1</v>
      </c>
      <c r="AV72" s="100" t="n">
        <f aca="false">IF(ISBLANK(M72),"", VLOOKUP(M72,$A$4:$B$8,2,FALSE()))</f>
        <v>2</v>
      </c>
      <c r="AW72" s="100" t="n">
        <f aca="false">IF(ISBLANK(N72),"", VLOOKUP(N72,$A$4:$B$8,2,FALSE()))</f>
        <v>4</v>
      </c>
      <c r="AX72" s="100" t="n">
        <f aca="false">IF(ISBLANK(O72),"", VLOOKUP(O72,$A$4:$B$8,2,FALSE()))</f>
        <v>2</v>
      </c>
      <c r="AY72" s="100" t="n">
        <f aca="false">IF(ISBLANK(P72),"", VLOOKUP(P72,$A$4:$B$8,2,FALSE()))</f>
        <v>1</v>
      </c>
      <c r="AZ72" s="100" t="n">
        <f aca="false">IF(ISBLANK(Q72),"", VLOOKUP(Q72,$A$4:$B$8,2,FALSE()))</f>
        <v>4</v>
      </c>
      <c r="BA72" s="100" t="n">
        <f aca="false">IF(ISBLANK(R72),"", VLOOKUP(R72,$A$4:$B$8,2,FALSE()))</f>
        <v>2</v>
      </c>
      <c r="BB72" s="100" t="str">
        <f aca="false">IF(ISBLANK(S72),"", VLOOKUP(S72,$A$4:$B$8,2,FALSE()))</f>
        <v/>
      </c>
      <c r="BC72" s="100" t="str">
        <f aca="false">IF(ISBLANK(T72),"", VLOOKUP(T72,$A$4:$B$8,2,FALSE()))</f>
        <v/>
      </c>
      <c r="BD72" s="100" t="str">
        <f aca="false">IF(ISBLANK(U72),"", VLOOKUP(U72,$A$4:$B$8,2,FALSE()))</f>
        <v/>
      </c>
      <c r="BE72" s="100" t="str">
        <f aca="false">IF(ISBLANK(V72),"", VLOOKUP(V72,$A$4:$B$8,2,FALSE()))</f>
        <v/>
      </c>
      <c r="BF72" s="100" t="str">
        <f aca="false">IF(ISBLANK(W72),"", VLOOKUP(W72,$A$4:$B$8,2,FALSE()))</f>
        <v/>
      </c>
      <c r="BG72" s="100" t="str">
        <f aca="false">IF(ISBLANK(X72),"", VLOOKUP(X72,$A$4:$B$8,2,FALSE()))</f>
        <v/>
      </c>
    </row>
    <row r="73" customFormat="false" ht="17.6" hidden="false" customHeight="true" outlineLevel="0" collapsed="false">
      <c r="A73" s="88"/>
      <c r="B73" s="88"/>
      <c r="C73" s="101"/>
      <c r="D73" s="101"/>
      <c r="E73" s="91" t="s">
        <v>23</v>
      </c>
      <c r="F73" s="91" t="s">
        <v>23</v>
      </c>
      <c r="G73" s="91" t="s">
        <v>23</v>
      </c>
      <c r="H73" s="91" t="s">
        <v>26</v>
      </c>
      <c r="I73" s="91" t="s">
        <v>23</v>
      </c>
      <c r="J73" s="91" t="s">
        <v>20</v>
      </c>
      <c r="K73" s="91" t="s">
        <v>26</v>
      </c>
      <c r="L73" s="91" t="s">
        <v>20</v>
      </c>
      <c r="M73" s="91" t="s">
        <v>26</v>
      </c>
      <c r="N73" s="91" t="s">
        <v>20</v>
      </c>
      <c r="O73" s="91" t="s">
        <v>26</v>
      </c>
      <c r="P73" s="91" t="s">
        <v>20</v>
      </c>
      <c r="Q73" s="91" t="s">
        <v>20</v>
      </c>
      <c r="R73" s="91" t="s">
        <v>23</v>
      </c>
      <c r="S73" s="91"/>
      <c r="T73" s="91"/>
      <c r="U73" s="91"/>
      <c r="V73" s="91"/>
      <c r="W73" s="90"/>
      <c r="X73" s="90"/>
      <c r="Y73" s="93" t="n">
        <f aca="false">Z73*0.9</f>
        <v>7.85527472527472</v>
      </c>
      <c r="Z73" s="94" t="n">
        <f aca="false">IF((AM73) &gt; 3, AM73,3)</f>
        <v>8.72808302808303</v>
      </c>
      <c r="AA73" s="93" t="n">
        <f aca="false">Z73*1.1</f>
        <v>9.60089133089133</v>
      </c>
      <c r="AB73" s="95" t="n">
        <v>9</v>
      </c>
      <c r="AC73" s="96" t="n">
        <f aca="false">COUNT(AN73:BG73)</f>
        <v>14</v>
      </c>
      <c r="AD73" s="97" t="n">
        <f aca="false">COUNTIF(AN73:BG73,"&gt;0")</f>
        <v>14</v>
      </c>
      <c r="AE73" s="98" t="n">
        <f aca="false">AD73/AB73</f>
        <v>1.55555555555556</v>
      </c>
      <c r="AF73" s="98" t="n">
        <f aca="false">SLOPE(AN73:BG73,AN$13:BG$13)</f>
        <v>-0.0417582417582418</v>
      </c>
      <c r="AG73" s="98" t="n">
        <f aca="false">IF(AD73&gt;0,SUM(AN73:BG73)/AD73,-2)</f>
        <v>2.21428571428571</v>
      </c>
      <c r="AH73" s="99" t="n">
        <f aca="false">AE73/($AM73-$B$3)</f>
        <v>0.417253463465759</v>
      </c>
      <c r="AI73" s="99" t="n">
        <f aca="false">AF73/($AM73-$B$3)</f>
        <v>-0.0112009956440573</v>
      </c>
      <c r="AJ73" s="99" t="n">
        <f aca="false">AG73/($AM73-$B$3)</f>
        <v>0.593947532178299</v>
      </c>
      <c r="AK73" s="99" t="n">
        <f aca="false">SUM(AH73:AJ73)</f>
        <v>1</v>
      </c>
      <c r="AM73" s="28" t="n">
        <f aca="false">AG73+AF73+AE73+B$3</f>
        <v>8.72808302808303</v>
      </c>
      <c r="AN73" s="100" t="n">
        <f aca="false">IF(ISBLANK(E73),"", VLOOKUP(E73,$A$4:$B$8,2,FALSE()))</f>
        <v>2</v>
      </c>
      <c r="AO73" s="100" t="n">
        <f aca="false">IF(ISBLANK(F73),"", VLOOKUP(F73,$A$4:$B$8,2,FALSE()))</f>
        <v>2</v>
      </c>
      <c r="AP73" s="100" t="n">
        <f aca="false">IF(ISBLANK(G73),"", VLOOKUP(G73,$A$4:$B$8,2,FALSE()))</f>
        <v>2</v>
      </c>
      <c r="AQ73" s="100" t="n">
        <f aca="false">IF(ISBLANK(H73),"", VLOOKUP(H73,$A$4:$B$8,2,FALSE()))</f>
        <v>4</v>
      </c>
      <c r="AR73" s="100" t="n">
        <f aca="false">IF(ISBLANK(I73),"", VLOOKUP(I73,$A$4:$B$8,2,FALSE()))</f>
        <v>2</v>
      </c>
      <c r="AS73" s="100" t="n">
        <f aca="false">IF(ISBLANK(J73),"", VLOOKUP(J73,$A$4:$B$8,2,FALSE()))</f>
        <v>1</v>
      </c>
      <c r="AT73" s="100" t="n">
        <f aca="false">IF(ISBLANK(K73),"", VLOOKUP(K73,$A$4:$B$8,2,FALSE()))</f>
        <v>4</v>
      </c>
      <c r="AU73" s="100" t="n">
        <f aca="false">IF(ISBLANK(L73),"", VLOOKUP(L73,$A$4:$B$8,2,FALSE()))</f>
        <v>1</v>
      </c>
      <c r="AV73" s="100" t="n">
        <f aca="false">IF(ISBLANK(M73),"", VLOOKUP(M73,$A$4:$B$8,2,FALSE()))</f>
        <v>4</v>
      </c>
      <c r="AW73" s="100" t="n">
        <f aca="false">IF(ISBLANK(N73),"", VLOOKUP(N73,$A$4:$B$8,2,FALSE()))</f>
        <v>1</v>
      </c>
      <c r="AX73" s="100" t="n">
        <f aca="false">IF(ISBLANK(O73),"", VLOOKUP(O73,$A$4:$B$8,2,FALSE()))</f>
        <v>4</v>
      </c>
      <c r="AY73" s="100" t="n">
        <f aca="false">IF(ISBLANK(P73),"", VLOOKUP(P73,$A$4:$B$8,2,FALSE()))</f>
        <v>1</v>
      </c>
      <c r="AZ73" s="100" t="n">
        <f aca="false">IF(ISBLANK(Q73),"", VLOOKUP(Q73,$A$4:$B$8,2,FALSE()))</f>
        <v>1</v>
      </c>
      <c r="BA73" s="100" t="n">
        <f aca="false">IF(ISBLANK(R73),"", VLOOKUP(R73,$A$4:$B$8,2,FALSE()))</f>
        <v>2</v>
      </c>
      <c r="BB73" s="100" t="str">
        <f aca="false">IF(ISBLANK(S73),"", VLOOKUP(S73,$A$4:$B$8,2,FALSE()))</f>
        <v/>
      </c>
      <c r="BC73" s="100" t="str">
        <f aca="false">IF(ISBLANK(T73),"", VLOOKUP(T73,$A$4:$B$8,2,FALSE()))</f>
        <v/>
      </c>
      <c r="BD73" s="100" t="str">
        <f aca="false">IF(ISBLANK(U73),"", VLOOKUP(U73,$A$4:$B$8,2,FALSE()))</f>
        <v/>
      </c>
      <c r="BE73" s="100" t="str">
        <f aca="false">IF(ISBLANK(V73),"", VLOOKUP(V73,$A$4:$B$8,2,FALSE()))</f>
        <v/>
      </c>
      <c r="BF73" s="100" t="str">
        <f aca="false">IF(ISBLANK(W73),"", VLOOKUP(W73,$A$4:$B$8,2,FALSE()))</f>
        <v/>
      </c>
      <c r="BG73" s="100" t="str">
        <f aca="false">IF(ISBLANK(X73),"", VLOOKUP(X73,$A$4:$B$8,2,FALSE()))</f>
        <v/>
      </c>
    </row>
    <row r="74" customFormat="false" ht="17.6" hidden="false" customHeight="true" outlineLevel="0" collapsed="false">
      <c r="A74" s="88"/>
      <c r="B74" s="88"/>
      <c r="C74" s="101"/>
      <c r="D74" s="101"/>
      <c r="E74" s="91" t="s">
        <v>23</v>
      </c>
      <c r="F74" s="91" t="s">
        <v>23</v>
      </c>
      <c r="G74" s="91" t="s">
        <v>23</v>
      </c>
      <c r="H74" s="91" t="s">
        <v>14</v>
      </c>
      <c r="I74" s="91" t="s">
        <v>20</v>
      </c>
      <c r="J74" s="91" t="s">
        <v>20</v>
      </c>
      <c r="K74" s="91" t="s">
        <v>20</v>
      </c>
      <c r="L74" s="91" t="s">
        <v>14</v>
      </c>
      <c r="M74" s="91" t="s">
        <v>20</v>
      </c>
      <c r="N74" s="91" t="s">
        <v>26</v>
      </c>
      <c r="O74" s="91" t="s">
        <v>26</v>
      </c>
      <c r="P74" s="91" t="s">
        <v>20</v>
      </c>
      <c r="Q74" s="91" t="s">
        <v>23</v>
      </c>
      <c r="R74" s="91" t="s">
        <v>26</v>
      </c>
      <c r="S74" s="91" t="s">
        <v>23</v>
      </c>
      <c r="T74" s="91" t="s">
        <v>20</v>
      </c>
      <c r="U74" s="91" t="s">
        <v>26</v>
      </c>
      <c r="V74" s="91" t="s">
        <v>14</v>
      </c>
      <c r="W74" s="90" t="s">
        <v>23</v>
      </c>
      <c r="X74" s="90"/>
      <c r="Y74" s="93" t="n">
        <f aca="false">Z74*0.9</f>
        <v>7.80516447368421</v>
      </c>
      <c r="Z74" s="94" t="n">
        <f aca="false">IF((AM74) &gt; 3, AM74,3)</f>
        <v>8.67240497076023</v>
      </c>
      <c r="AA74" s="93" t="n">
        <f aca="false">Z74*1.1</f>
        <v>9.53964546783626</v>
      </c>
      <c r="AB74" s="95" t="n">
        <v>9</v>
      </c>
      <c r="AC74" s="96" t="n">
        <f aca="false">COUNT(AN74:BG74)</f>
        <v>19</v>
      </c>
      <c r="AD74" s="97" t="n">
        <f aca="false">COUNTIF(AN74:BG74,"&gt;0")</f>
        <v>16</v>
      </c>
      <c r="AE74" s="98" t="n">
        <f aca="false">AD74/AB74</f>
        <v>1.77777777777778</v>
      </c>
      <c r="AF74" s="98" t="n">
        <f aca="false">SLOPE(AN74:BG74,AN$13:BG$13)</f>
        <v>0.0508771929824562</v>
      </c>
      <c r="AG74" s="98" t="n">
        <f aca="false">IF(AD74&gt;0,SUM(AN74:BG74)/AD74,-2)</f>
        <v>1.84375</v>
      </c>
      <c r="AH74" s="99" t="n">
        <f aca="false">AE74/($AM74-$B$3)</f>
        <v>0.484090886471531</v>
      </c>
      <c r="AI74" s="99" t="n">
        <f aca="false">AF74/($AM74-$B$3)</f>
        <v>0.0138539168167839</v>
      </c>
      <c r="AJ74" s="99" t="n">
        <f aca="false">AG74/($AM74-$B$3)</f>
        <v>0.502055196711685</v>
      </c>
      <c r="AK74" s="99" t="n">
        <f aca="false">SUM(AH74:AJ74)</f>
        <v>1</v>
      </c>
      <c r="AM74" s="28" t="n">
        <f aca="false">AG74+AF74+AE74+B$3</f>
        <v>8.67240497076023</v>
      </c>
      <c r="AN74" s="100" t="n">
        <f aca="false">IF(ISBLANK(E74),"", VLOOKUP(E74,$A$4:$B$8,2,FALSE()))</f>
        <v>2</v>
      </c>
      <c r="AO74" s="100" t="n">
        <f aca="false">IF(ISBLANK(F74),"", VLOOKUP(F74,$A$4:$B$8,2,FALSE()))</f>
        <v>2</v>
      </c>
      <c r="AP74" s="100" t="n">
        <f aca="false">IF(ISBLANK(G74),"", VLOOKUP(G74,$A$4:$B$8,2,FALSE()))</f>
        <v>2</v>
      </c>
      <c r="AQ74" s="100" t="n">
        <f aca="false">IF(ISBLANK(H74),"", VLOOKUP(H74,$A$4:$B$8,2,FALSE()))</f>
        <v>-1.5</v>
      </c>
      <c r="AR74" s="100" t="n">
        <f aca="false">IF(ISBLANK(I74),"", VLOOKUP(I74,$A$4:$B$8,2,FALSE()))</f>
        <v>1</v>
      </c>
      <c r="AS74" s="100" t="n">
        <f aca="false">IF(ISBLANK(J74),"", VLOOKUP(J74,$A$4:$B$8,2,FALSE()))</f>
        <v>1</v>
      </c>
      <c r="AT74" s="100" t="n">
        <f aca="false">IF(ISBLANK(K74),"", VLOOKUP(K74,$A$4:$B$8,2,FALSE()))</f>
        <v>1</v>
      </c>
      <c r="AU74" s="100" t="n">
        <f aca="false">IF(ISBLANK(L74),"", VLOOKUP(L74,$A$4:$B$8,2,FALSE()))</f>
        <v>-1.5</v>
      </c>
      <c r="AV74" s="100" t="n">
        <f aca="false">IF(ISBLANK(M74),"", VLOOKUP(M74,$A$4:$B$8,2,FALSE()))</f>
        <v>1</v>
      </c>
      <c r="AW74" s="100" t="n">
        <f aca="false">IF(ISBLANK(N74),"", VLOOKUP(N74,$A$4:$B$8,2,FALSE()))</f>
        <v>4</v>
      </c>
      <c r="AX74" s="100" t="n">
        <f aca="false">IF(ISBLANK(O74),"", VLOOKUP(O74,$A$4:$B$8,2,FALSE()))</f>
        <v>4</v>
      </c>
      <c r="AY74" s="100" t="n">
        <f aca="false">IF(ISBLANK(P74),"", VLOOKUP(P74,$A$4:$B$8,2,FALSE()))</f>
        <v>1</v>
      </c>
      <c r="AZ74" s="100" t="n">
        <f aca="false">IF(ISBLANK(Q74),"", VLOOKUP(Q74,$A$4:$B$8,2,FALSE()))</f>
        <v>2</v>
      </c>
      <c r="BA74" s="100" t="n">
        <f aca="false">IF(ISBLANK(R74),"", VLOOKUP(R74,$A$4:$B$8,2,FALSE()))</f>
        <v>4</v>
      </c>
      <c r="BB74" s="100" t="n">
        <f aca="false">IF(ISBLANK(S74),"", VLOOKUP(S74,$A$4:$B$8,2,FALSE()))</f>
        <v>2</v>
      </c>
      <c r="BC74" s="100" t="n">
        <f aca="false">IF(ISBLANK(T74),"", VLOOKUP(T74,$A$4:$B$8,2,FALSE()))</f>
        <v>1</v>
      </c>
      <c r="BD74" s="100" t="n">
        <f aca="false">IF(ISBLANK(U74),"", VLOOKUP(U74,$A$4:$B$8,2,FALSE()))</f>
        <v>4</v>
      </c>
      <c r="BE74" s="100" t="n">
        <f aca="false">IF(ISBLANK(V74),"", VLOOKUP(V74,$A$4:$B$8,2,FALSE()))</f>
        <v>-1.5</v>
      </c>
      <c r="BF74" s="100" t="n">
        <f aca="false">IF(ISBLANK(W74),"", VLOOKUP(W74,$A$4:$B$8,2,FALSE()))</f>
        <v>2</v>
      </c>
      <c r="BG74" s="100" t="str">
        <f aca="false">IF(ISBLANK(X74),"", VLOOKUP(X74,$A$4:$B$8,2,FALSE()))</f>
        <v/>
      </c>
    </row>
    <row r="75" customFormat="false" ht="17.6" hidden="false" customHeight="true" outlineLevel="0" collapsed="false">
      <c r="A75" s="88"/>
      <c r="B75" s="88"/>
      <c r="C75" s="101"/>
      <c r="D75" s="101"/>
      <c r="E75" s="91" t="s">
        <v>23</v>
      </c>
      <c r="F75" s="91" t="s">
        <v>26</v>
      </c>
      <c r="G75" s="91" t="s">
        <v>23</v>
      </c>
      <c r="H75" s="91" t="s">
        <v>14</v>
      </c>
      <c r="I75" s="91" t="s">
        <v>14</v>
      </c>
      <c r="J75" s="91" t="s">
        <v>20</v>
      </c>
      <c r="K75" s="91" t="s">
        <v>26</v>
      </c>
      <c r="L75" s="91" t="s">
        <v>20</v>
      </c>
      <c r="M75" s="91" t="s">
        <v>23</v>
      </c>
      <c r="N75" s="91" t="s">
        <v>17</v>
      </c>
      <c r="O75" s="91" t="s">
        <v>20</v>
      </c>
      <c r="P75" s="91" t="s">
        <v>20</v>
      </c>
      <c r="Q75" s="91" t="s">
        <v>20</v>
      </c>
      <c r="R75" s="91" t="s">
        <v>23</v>
      </c>
      <c r="S75" s="91" t="s">
        <v>23</v>
      </c>
      <c r="T75" s="91" t="s">
        <v>23</v>
      </c>
      <c r="U75" s="91" t="s">
        <v>26</v>
      </c>
      <c r="V75" s="91" t="s">
        <v>23</v>
      </c>
      <c r="W75" s="90"/>
      <c r="X75" s="90"/>
      <c r="Y75" s="93" t="n">
        <f aca="false">Z75*0.9</f>
        <v>7.72313312693499</v>
      </c>
      <c r="Z75" s="94" t="n">
        <f aca="false">IF((AM75) &gt; 3, AM75,3)</f>
        <v>8.58125902992776</v>
      </c>
      <c r="AA75" s="93" t="n">
        <f aca="false">Z75*1.1</f>
        <v>9.43938493292054</v>
      </c>
      <c r="AB75" s="95" t="n">
        <v>9</v>
      </c>
      <c r="AC75" s="96" t="n">
        <f aca="false">COUNT(AN75:BG75)</f>
        <v>18</v>
      </c>
      <c r="AD75" s="97" t="n">
        <f aca="false">COUNTIF(AN75:BG75,"&gt;0")</f>
        <v>15</v>
      </c>
      <c r="AE75" s="98" t="n">
        <f aca="false">AD75/AB75</f>
        <v>1.66666666666667</v>
      </c>
      <c r="AF75" s="98" t="n">
        <f aca="false">SLOPE(AN75:BG75,AN$13:BG$13)</f>
        <v>0.0545923632610939</v>
      </c>
      <c r="AG75" s="98" t="n">
        <f aca="false">IF(AD75&gt;0,SUM(AN75:BG75)/AD75,-2)</f>
        <v>1.86</v>
      </c>
      <c r="AH75" s="99" t="n">
        <f aca="false">AE75/($AM75-$B$3)</f>
        <v>0.465385679376642</v>
      </c>
      <c r="AI75" s="99" t="n">
        <f aca="false">AF75/($AM75-$B$3)</f>
        <v>0.0152439024390244</v>
      </c>
      <c r="AJ75" s="99" t="n">
        <f aca="false">AG75/($AM75-$B$3)</f>
        <v>0.519370418184333</v>
      </c>
      <c r="AK75" s="99" t="n">
        <f aca="false">SUM(AH75:AJ75)</f>
        <v>1</v>
      </c>
      <c r="AM75" s="28" t="n">
        <f aca="false">AG75+AF75+AE75+B$3</f>
        <v>8.58125902992776</v>
      </c>
      <c r="AN75" s="100" t="n">
        <f aca="false">IF(ISBLANK(E75),"", VLOOKUP(E75,$A$4:$B$8,2,FALSE()))</f>
        <v>2</v>
      </c>
      <c r="AO75" s="100" t="n">
        <f aca="false">IF(ISBLANK(F75),"", VLOOKUP(F75,$A$4:$B$8,2,FALSE()))</f>
        <v>4</v>
      </c>
      <c r="AP75" s="100" t="n">
        <f aca="false">IF(ISBLANK(G75),"", VLOOKUP(G75,$A$4:$B$8,2,FALSE()))</f>
        <v>2</v>
      </c>
      <c r="AQ75" s="100" t="n">
        <f aca="false">IF(ISBLANK(H75),"", VLOOKUP(H75,$A$4:$B$8,2,FALSE()))</f>
        <v>-1.5</v>
      </c>
      <c r="AR75" s="100" t="n">
        <f aca="false">IF(ISBLANK(I75),"", VLOOKUP(I75,$A$4:$B$8,2,FALSE()))</f>
        <v>-1.5</v>
      </c>
      <c r="AS75" s="100" t="n">
        <f aca="false">IF(ISBLANK(J75),"", VLOOKUP(J75,$A$4:$B$8,2,FALSE()))</f>
        <v>1</v>
      </c>
      <c r="AT75" s="100" t="n">
        <f aca="false">IF(ISBLANK(K75),"", VLOOKUP(K75,$A$4:$B$8,2,FALSE()))</f>
        <v>4</v>
      </c>
      <c r="AU75" s="100" t="n">
        <f aca="false">IF(ISBLANK(L75),"", VLOOKUP(L75,$A$4:$B$8,2,FALSE()))</f>
        <v>1</v>
      </c>
      <c r="AV75" s="100" t="n">
        <f aca="false">IF(ISBLANK(M75),"", VLOOKUP(M75,$A$4:$B$8,2,FALSE()))</f>
        <v>2</v>
      </c>
      <c r="AW75" s="100" t="n">
        <f aca="false">IF(ISBLANK(N75),"", VLOOKUP(N75,$A$4:$B$8,2,FALSE()))</f>
        <v>-0.1</v>
      </c>
      <c r="AX75" s="100" t="n">
        <f aca="false">IF(ISBLANK(O75),"", VLOOKUP(O75,$A$4:$B$8,2,FALSE()))</f>
        <v>1</v>
      </c>
      <c r="AY75" s="100" t="n">
        <f aca="false">IF(ISBLANK(P75),"", VLOOKUP(P75,$A$4:$B$8,2,FALSE()))</f>
        <v>1</v>
      </c>
      <c r="AZ75" s="100" t="n">
        <f aca="false">IF(ISBLANK(Q75),"", VLOOKUP(Q75,$A$4:$B$8,2,FALSE()))</f>
        <v>1</v>
      </c>
      <c r="BA75" s="100" t="n">
        <f aca="false">IF(ISBLANK(R75),"", VLOOKUP(R75,$A$4:$B$8,2,FALSE()))</f>
        <v>2</v>
      </c>
      <c r="BB75" s="100" t="n">
        <f aca="false">IF(ISBLANK(S75),"", VLOOKUP(S75,$A$4:$B$8,2,FALSE()))</f>
        <v>2</v>
      </c>
      <c r="BC75" s="100" t="n">
        <f aca="false">IF(ISBLANK(T75),"", VLOOKUP(T75,$A$4:$B$8,2,FALSE()))</f>
        <v>2</v>
      </c>
      <c r="BD75" s="100" t="n">
        <f aca="false">IF(ISBLANK(U75),"", VLOOKUP(U75,$A$4:$B$8,2,FALSE()))</f>
        <v>4</v>
      </c>
      <c r="BE75" s="100" t="n">
        <f aca="false">IF(ISBLANK(V75),"", VLOOKUP(V75,$A$4:$B$8,2,FALSE()))</f>
        <v>2</v>
      </c>
      <c r="BF75" s="100" t="str">
        <f aca="false">IF(ISBLANK(W75),"", VLOOKUP(W75,$A$4:$B$8,2,FALSE()))</f>
        <v/>
      </c>
      <c r="BG75" s="100" t="str">
        <f aca="false">IF(ISBLANK(X75),"", VLOOKUP(X75,$A$4:$B$8,2,FALSE()))</f>
        <v/>
      </c>
    </row>
    <row r="76" customFormat="false" ht="17.6" hidden="false" customHeight="true" outlineLevel="0" collapsed="false">
      <c r="A76" s="88"/>
      <c r="B76" s="88"/>
      <c r="C76" s="101"/>
      <c r="D76" s="101"/>
      <c r="E76" s="91" t="s">
        <v>20</v>
      </c>
      <c r="F76" s="91" t="s">
        <v>23</v>
      </c>
      <c r="G76" s="91" t="s">
        <v>14</v>
      </c>
      <c r="H76" s="91" t="s">
        <v>14</v>
      </c>
      <c r="I76" s="91" t="s">
        <v>20</v>
      </c>
      <c r="J76" s="91" t="s">
        <v>20</v>
      </c>
      <c r="K76" s="91" t="s">
        <v>20</v>
      </c>
      <c r="L76" s="91" t="s">
        <v>14</v>
      </c>
      <c r="M76" s="91" t="s">
        <v>20</v>
      </c>
      <c r="N76" s="91" t="s">
        <v>20</v>
      </c>
      <c r="O76" s="91" t="s">
        <v>20</v>
      </c>
      <c r="P76" s="91" t="s">
        <v>14</v>
      </c>
      <c r="Q76" s="91" t="s">
        <v>20</v>
      </c>
      <c r="R76" s="91" t="s">
        <v>20</v>
      </c>
      <c r="S76" s="91" t="s">
        <v>14</v>
      </c>
      <c r="T76" s="91" t="s">
        <v>23</v>
      </c>
      <c r="U76" s="91"/>
      <c r="V76" s="91"/>
      <c r="W76" s="90"/>
      <c r="X76" s="90"/>
      <c r="Y76" s="93" t="n">
        <f aca="false">Z76*0.9</f>
        <v>6.05595588235294</v>
      </c>
      <c r="Z76" s="94" t="n">
        <f aca="false">IF((AM76) &gt; 3, AM76,3)</f>
        <v>6.72883986928105</v>
      </c>
      <c r="AA76" s="93" t="n">
        <f aca="false">Z76*1.1</f>
        <v>7.40172385620915</v>
      </c>
      <c r="AB76" s="95" t="n">
        <v>9</v>
      </c>
      <c r="AC76" s="96" t="n">
        <f aca="false">COUNT(AN76:BG76)</f>
        <v>16</v>
      </c>
      <c r="AD76" s="97" t="n">
        <f aca="false">COUNTIF(AN76:BG76,"&gt;0")</f>
        <v>11</v>
      </c>
      <c r="AE76" s="98" t="n">
        <f aca="false">AD76/AB76</f>
        <v>1.22222222222222</v>
      </c>
      <c r="AF76" s="98" t="n">
        <f aca="false">SLOPE(AN76:BG76,AN$13:BG$13)</f>
        <v>0.00661764705882353</v>
      </c>
      <c r="AG76" s="98" t="n">
        <f aca="false">IF(AD76&gt;0,SUM(AN76:BG76)/AD76,-2)</f>
        <v>0.5</v>
      </c>
      <c r="AH76" s="99" t="n">
        <f aca="false">AE76/($AM76-$B$3)</f>
        <v>0.70696091867114</v>
      </c>
      <c r="AI76" s="99" t="n">
        <f aca="false">AF76/($AM76-$B$3)</f>
        <v>0.00382779641793866</v>
      </c>
      <c r="AJ76" s="99" t="n">
        <f aca="false">AG76/($AM76-$B$3)</f>
        <v>0.289211284910921</v>
      </c>
      <c r="AK76" s="99" t="n">
        <f aca="false">SUM(AH76:AJ76)</f>
        <v>1</v>
      </c>
      <c r="AM76" s="28" t="n">
        <f aca="false">AG76+AF76+AE76+B$3</f>
        <v>6.72883986928105</v>
      </c>
      <c r="AN76" s="100" t="n">
        <f aca="false">IF(ISBLANK(E76),"", VLOOKUP(E76,$A$4:$B$8,2,FALSE()))</f>
        <v>1</v>
      </c>
      <c r="AO76" s="100" t="n">
        <f aca="false">IF(ISBLANK(F76),"", VLOOKUP(F76,$A$4:$B$8,2,FALSE()))</f>
        <v>2</v>
      </c>
      <c r="AP76" s="100" t="n">
        <f aca="false">IF(ISBLANK(G76),"", VLOOKUP(G76,$A$4:$B$8,2,FALSE()))</f>
        <v>-1.5</v>
      </c>
      <c r="AQ76" s="100" t="n">
        <f aca="false">IF(ISBLANK(H76),"", VLOOKUP(H76,$A$4:$B$8,2,FALSE()))</f>
        <v>-1.5</v>
      </c>
      <c r="AR76" s="100" t="n">
        <f aca="false">IF(ISBLANK(I76),"", VLOOKUP(I76,$A$4:$B$8,2,FALSE()))</f>
        <v>1</v>
      </c>
      <c r="AS76" s="100" t="n">
        <f aca="false">IF(ISBLANK(J76),"", VLOOKUP(J76,$A$4:$B$8,2,FALSE()))</f>
        <v>1</v>
      </c>
      <c r="AT76" s="100" t="n">
        <f aca="false">IF(ISBLANK(K76),"", VLOOKUP(K76,$A$4:$B$8,2,FALSE()))</f>
        <v>1</v>
      </c>
      <c r="AU76" s="100" t="n">
        <f aca="false">IF(ISBLANK(L76),"", VLOOKUP(L76,$A$4:$B$8,2,FALSE()))</f>
        <v>-1.5</v>
      </c>
      <c r="AV76" s="100" t="n">
        <f aca="false">IF(ISBLANK(M76),"", VLOOKUP(M76,$A$4:$B$8,2,FALSE()))</f>
        <v>1</v>
      </c>
      <c r="AW76" s="100" t="n">
        <f aca="false">IF(ISBLANK(N76),"", VLOOKUP(N76,$A$4:$B$8,2,FALSE()))</f>
        <v>1</v>
      </c>
      <c r="AX76" s="100" t="n">
        <f aca="false">IF(ISBLANK(O76),"", VLOOKUP(O76,$A$4:$B$8,2,FALSE()))</f>
        <v>1</v>
      </c>
      <c r="AY76" s="100" t="n">
        <f aca="false">IF(ISBLANK(P76),"", VLOOKUP(P76,$A$4:$B$8,2,FALSE()))</f>
        <v>-1.5</v>
      </c>
      <c r="AZ76" s="100" t="n">
        <f aca="false">IF(ISBLANK(Q76),"", VLOOKUP(Q76,$A$4:$B$8,2,FALSE()))</f>
        <v>1</v>
      </c>
      <c r="BA76" s="100" t="n">
        <f aca="false">IF(ISBLANK(R76),"", VLOOKUP(R76,$A$4:$B$8,2,FALSE()))</f>
        <v>1</v>
      </c>
      <c r="BB76" s="100" t="n">
        <f aca="false">IF(ISBLANK(S76),"", VLOOKUP(S76,$A$4:$B$8,2,FALSE()))</f>
        <v>-1.5</v>
      </c>
      <c r="BC76" s="100" t="n">
        <f aca="false">IF(ISBLANK(T76),"", VLOOKUP(T76,$A$4:$B$8,2,FALSE()))</f>
        <v>2</v>
      </c>
      <c r="BD76" s="100" t="str">
        <f aca="false">IF(ISBLANK(U76),"", VLOOKUP(U76,$A$4:$B$8,2,FALSE()))</f>
        <v/>
      </c>
      <c r="BE76" s="100" t="str">
        <f aca="false">IF(ISBLANK(V76),"", VLOOKUP(V76,$A$4:$B$8,2,FALSE()))</f>
        <v/>
      </c>
      <c r="BF76" s="100" t="str">
        <f aca="false">IF(ISBLANK(W76),"", VLOOKUP(W76,$A$4:$B$8,2,FALSE()))</f>
        <v/>
      </c>
      <c r="BG76" s="100" t="str">
        <f aca="false">IF(ISBLANK(X76),"", VLOOKUP(X76,$A$4:$B$8,2,FALSE()))</f>
        <v/>
      </c>
    </row>
    <row r="77" customFormat="false" ht="17.6" hidden="false" customHeight="true" outlineLevel="0" collapsed="false">
      <c r="A77" s="88"/>
      <c r="B77" s="88"/>
      <c r="C77" s="101"/>
      <c r="D77" s="101"/>
      <c r="E77" s="91" t="s">
        <v>20</v>
      </c>
      <c r="F77" s="91" t="s">
        <v>20</v>
      </c>
      <c r="G77" s="91" t="s">
        <v>23</v>
      </c>
      <c r="H77" s="91" t="s">
        <v>20</v>
      </c>
      <c r="I77" s="91" t="s">
        <v>20</v>
      </c>
      <c r="J77" s="91" t="s">
        <v>20</v>
      </c>
      <c r="K77" s="91" t="s">
        <v>23</v>
      </c>
      <c r="L77" s="91" t="s">
        <v>14</v>
      </c>
      <c r="M77" s="91" t="s">
        <v>23</v>
      </c>
      <c r="N77" s="91" t="s">
        <v>23</v>
      </c>
      <c r="O77" s="91"/>
      <c r="P77" s="91"/>
      <c r="Q77" s="91"/>
      <c r="R77" s="91"/>
      <c r="S77" s="91"/>
      <c r="T77" s="91"/>
      <c r="U77" s="91"/>
      <c r="V77" s="91"/>
      <c r="W77" s="90"/>
      <c r="X77" s="90"/>
      <c r="Y77" s="93" t="n">
        <f aca="false">Z77*0.9</f>
        <v>6.55818181818182</v>
      </c>
      <c r="Z77" s="94" t="n">
        <f aca="false">IF((AM77) &gt; 3, AM77,3)</f>
        <v>7.28686868686869</v>
      </c>
      <c r="AA77" s="93" t="n">
        <f aca="false">Z77*1.1</f>
        <v>8.01555555555556</v>
      </c>
      <c r="AB77" s="95" t="n">
        <v>9</v>
      </c>
      <c r="AC77" s="96" t="n">
        <f aca="false">COUNT(AN77:BG77)</f>
        <v>10</v>
      </c>
      <c r="AD77" s="97" t="n">
        <f aca="false">COUNTIF(AN77:BG77,"&gt;0")</f>
        <v>9</v>
      </c>
      <c r="AE77" s="98" t="n">
        <f aca="false">AD77/AB77</f>
        <v>1</v>
      </c>
      <c r="AF77" s="98" t="n">
        <f aca="false">SLOPE(AN77:BG77,AN$13:BG$13)</f>
        <v>0.00909090909090909</v>
      </c>
      <c r="AG77" s="98" t="n">
        <f aca="false">IF(AD77&gt;0,SUM(AN77:BG77)/AD77,-2)</f>
        <v>1.27777777777778</v>
      </c>
      <c r="AH77" s="99" t="n">
        <f aca="false">AE77/($AM77-$B$3)</f>
        <v>0.437279151943463</v>
      </c>
      <c r="AI77" s="99" t="n">
        <f aca="false">AF77/($AM77-$B$3)</f>
        <v>0.00397526501766784</v>
      </c>
      <c r="AJ77" s="99" t="n">
        <f aca="false">AG77/($AM77-$B$3)</f>
        <v>0.558745583038869</v>
      </c>
      <c r="AK77" s="99" t="n">
        <f aca="false">SUM(AH77:AJ77)</f>
        <v>1</v>
      </c>
      <c r="AM77" s="28" t="n">
        <f aca="false">AG77+AF77+AE77+B$3</f>
        <v>7.28686868686869</v>
      </c>
      <c r="AN77" s="100" t="n">
        <f aca="false">IF(ISBLANK(E77),"", VLOOKUP(E77,$A$4:$B$8,2,FALSE()))</f>
        <v>1</v>
      </c>
      <c r="AO77" s="100" t="n">
        <f aca="false">IF(ISBLANK(F77),"", VLOOKUP(F77,$A$4:$B$8,2,FALSE()))</f>
        <v>1</v>
      </c>
      <c r="AP77" s="100" t="n">
        <f aca="false">IF(ISBLANK(G77),"", VLOOKUP(G77,$A$4:$B$8,2,FALSE()))</f>
        <v>2</v>
      </c>
      <c r="AQ77" s="100" t="n">
        <f aca="false">IF(ISBLANK(H77),"", VLOOKUP(H77,$A$4:$B$8,2,FALSE()))</f>
        <v>1</v>
      </c>
      <c r="AR77" s="100" t="n">
        <f aca="false">IF(ISBLANK(I77),"", VLOOKUP(I77,$A$4:$B$8,2,FALSE()))</f>
        <v>1</v>
      </c>
      <c r="AS77" s="100" t="n">
        <f aca="false">IF(ISBLANK(J77),"", VLOOKUP(J77,$A$4:$B$8,2,FALSE()))</f>
        <v>1</v>
      </c>
      <c r="AT77" s="100" t="n">
        <f aca="false">IF(ISBLANK(K77),"", VLOOKUP(K77,$A$4:$B$8,2,FALSE()))</f>
        <v>2</v>
      </c>
      <c r="AU77" s="100" t="n">
        <f aca="false">IF(ISBLANK(L77),"", VLOOKUP(L77,$A$4:$B$8,2,FALSE()))</f>
        <v>-1.5</v>
      </c>
      <c r="AV77" s="100" t="n">
        <f aca="false">IF(ISBLANK(M77),"", VLOOKUP(M77,$A$4:$B$8,2,FALSE()))</f>
        <v>2</v>
      </c>
      <c r="AW77" s="100" t="n">
        <f aca="false">IF(ISBLANK(N77),"", VLOOKUP(N77,$A$4:$B$8,2,FALSE()))</f>
        <v>2</v>
      </c>
      <c r="AX77" s="100" t="str">
        <f aca="false">IF(ISBLANK(O77),"", VLOOKUP(O77,$A$4:$B$8,2,FALSE()))</f>
        <v/>
      </c>
      <c r="AY77" s="100" t="str">
        <f aca="false">IF(ISBLANK(P77),"", VLOOKUP(P77,$A$4:$B$8,2,FALSE()))</f>
        <v/>
      </c>
      <c r="AZ77" s="100" t="str">
        <f aca="false">IF(ISBLANK(Q77),"", VLOOKUP(Q77,$A$4:$B$8,2,FALSE()))</f>
        <v/>
      </c>
      <c r="BA77" s="100" t="str">
        <f aca="false">IF(ISBLANK(R77),"", VLOOKUP(R77,$A$4:$B$8,2,FALSE()))</f>
        <v/>
      </c>
      <c r="BB77" s="100" t="str">
        <f aca="false">IF(ISBLANK(S77),"", VLOOKUP(S77,$A$4:$B$8,2,FALSE()))</f>
        <v/>
      </c>
      <c r="BC77" s="100" t="str">
        <f aca="false">IF(ISBLANK(T77),"", VLOOKUP(T77,$A$4:$B$8,2,FALSE()))</f>
        <v/>
      </c>
      <c r="BD77" s="100" t="str">
        <f aca="false">IF(ISBLANK(U77),"", VLOOKUP(U77,$A$4:$B$8,2,FALSE()))</f>
        <v/>
      </c>
      <c r="BE77" s="100" t="str">
        <f aca="false">IF(ISBLANK(V77),"", VLOOKUP(V77,$A$4:$B$8,2,FALSE()))</f>
        <v/>
      </c>
      <c r="BF77" s="100" t="str">
        <f aca="false">IF(ISBLANK(W77),"", VLOOKUP(W77,$A$4:$B$8,2,FALSE()))</f>
        <v/>
      </c>
      <c r="BG77" s="100" t="str">
        <f aca="false">IF(ISBLANK(X77),"", VLOOKUP(X77,$A$4:$B$8,2,FALSE()))</f>
        <v/>
      </c>
    </row>
    <row r="78" customFormat="false" ht="17.6" hidden="false" customHeight="true" outlineLevel="0" collapsed="false">
      <c r="A78" s="88"/>
      <c r="B78" s="88"/>
      <c r="C78" s="101"/>
      <c r="D78" s="101"/>
      <c r="E78" s="91" t="s">
        <v>20</v>
      </c>
      <c r="F78" s="91" t="s">
        <v>20</v>
      </c>
      <c r="G78" s="91" t="s">
        <v>14</v>
      </c>
      <c r="H78" s="91" t="s">
        <v>14</v>
      </c>
      <c r="I78" s="91" t="s">
        <v>20</v>
      </c>
      <c r="J78" s="91" t="s">
        <v>23</v>
      </c>
      <c r="K78" s="91" t="s">
        <v>20</v>
      </c>
      <c r="L78" s="91" t="s">
        <v>20</v>
      </c>
      <c r="M78" s="91" t="s">
        <v>20</v>
      </c>
      <c r="N78" s="91" t="s">
        <v>14</v>
      </c>
      <c r="O78" s="91" t="s">
        <v>20</v>
      </c>
      <c r="P78" s="91" t="s">
        <v>26</v>
      </c>
      <c r="Q78" s="91"/>
      <c r="R78" s="91"/>
      <c r="S78" s="91"/>
      <c r="T78" s="91"/>
      <c r="U78" s="91"/>
      <c r="V78" s="91"/>
      <c r="W78" s="90"/>
      <c r="X78" s="90"/>
      <c r="Y78" s="93" t="n">
        <f aca="false">Z78*0.9</f>
        <v>6.39003496503497</v>
      </c>
      <c r="Z78" s="94" t="n">
        <f aca="false">IF((AM78) &gt; 3, AM78,3)</f>
        <v>7.10003885003885</v>
      </c>
      <c r="AA78" s="93" t="n">
        <f aca="false">Z78*1.1</f>
        <v>7.81004273504274</v>
      </c>
      <c r="AB78" s="95" t="n">
        <v>9</v>
      </c>
      <c r="AC78" s="96" t="n">
        <f aca="false">COUNT(AN78:BG78)</f>
        <v>12</v>
      </c>
      <c r="AD78" s="97" t="n">
        <f aca="false">COUNTIF(AN78:BG78,"&gt;0")</f>
        <v>9</v>
      </c>
      <c r="AE78" s="98" t="n">
        <f aca="false">AD78/AB78</f>
        <v>1</v>
      </c>
      <c r="AF78" s="98" t="n">
        <f aca="false">SLOPE(AN78:BG78,AN$13:BG$13)</f>
        <v>0.155594405594406</v>
      </c>
      <c r="AG78" s="98" t="n">
        <f aca="false">IF(AD78&gt;0,SUM(AN78:BG78)/AD78,-2)</f>
        <v>0.944444444444444</v>
      </c>
      <c r="AH78" s="99" t="n">
        <f aca="false">AE78/($AM78-$B$3)</f>
        <v>0.476181666820831</v>
      </c>
      <c r="AI78" s="99" t="n">
        <f aca="false">AF78/($AM78-$B$3)</f>
        <v>0.0740912034039404</v>
      </c>
      <c r="AJ78" s="99" t="n">
        <f aca="false">AG78/($AM78-$B$3)</f>
        <v>0.449727129775229</v>
      </c>
      <c r="AK78" s="99" t="n">
        <f aca="false">SUM(AH78:AJ78)</f>
        <v>1</v>
      </c>
      <c r="AM78" s="28" t="n">
        <f aca="false">AG78+AF78+AE78+B$3</f>
        <v>7.10003885003885</v>
      </c>
      <c r="AN78" s="100" t="n">
        <f aca="false">IF(ISBLANK(E78),"", VLOOKUP(E78,$A$4:$B$8,2,FALSE()))</f>
        <v>1</v>
      </c>
      <c r="AO78" s="100" t="n">
        <f aca="false">IF(ISBLANK(F78),"", VLOOKUP(F78,$A$4:$B$8,2,FALSE()))</f>
        <v>1</v>
      </c>
      <c r="AP78" s="100" t="n">
        <f aca="false">IF(ISBLANK(G78),"", VLOOKUP(G78,$A$4:$B$8,2,FALSE()))</f>
        <v>-1.5</v>
      </c>
      <c r="AQ78" s="100" t="n">
        <f aca="false">IF(ISBLANK(H78),"", VLOOKUP(H78,$A$4:$B$8,2,FALSE()))</f>
        <v>-1.5</v>
      </c>
      <c r="AR78" s="100" t="n">
        <f aca="false">IF(ISBLANK(I78),"", VLOOKUP(I78,$A$4:$B$8,2,FALSE()))</f>
        <v>1</v>
      </c>
      <c r="AS78" s="100" t="n">
        <f aca="false">IF(ISBLANK(J78),"", VLOOKUP(J78,$A$4:$B$8,2,FALSE()))</f>
        <v>2</v>
      </c>
      <c r="AT78" s="100" t="n">
        <f aca="false">IF(ISBLANK(K78),"", VLOOKUP(K78,$A$4:$B$8,2,FALSE()))</f>
        <v>1</v>
      </c>
      <c r="AU78" s="100" t="n">
        <f aca="false">IF(ISBLANK(L78),"", VLOOKUP(L78,$A$4:$B$8,2,FALSE()))</f>
        <v>1</v>
      </c>
      <c r="AV78" s="100" t="n">
        <f aca="false">IF(ISBLANK(M78),"", VLOOKUP(M78,$A$4:$B$8,2,FALSE()))</f>
        <v>1</v>
      </c>
      <c r="AW78" s="100" t="n">
        <f aca="false">IF(ISBLANK(N78),"", VLOOKUP(N78,$A$4:$B$8,2,FALSE()))</f>
        <v>-1.5</v>
      </c>
      <c r="AX78" s="100" t="n">
        <f aca="false">IF(ISBLANK(O78),"", VLOOKUP(O78,$A$4:$B$8,2,FALSE()))</f>
        <v>1</v>
      </c>
      <c r="AY78" s="100" t="n">
        <f aca="false">IF(ISBLANK(P78),"", VLOOKUP(P78,$A$4:$B$8,2,FALSE()))</f>
        <v>4</v>
      </c>
      <c r="AZ78" s="100" t="str">
        <f aca="false">IF(ISBLANK(Q78),"", VLOOKUP(Q78,$A$4:$B$8,2,FALSE()))</f>
        <v/>
      </c>
      <c r="BA78" s="100" t="str">
        <f aca="false">IF(ISBLANK(R78),"", VLOOKUP(R78,$A$4:$B$8,2,FALSE()))</f>
        <v/>
      </c>
      <c r="BB78" s="100" t="str">
        <f aca="false">IF(ISBLANK(S78),"", VLOOKUP(S78,$A$4:$B$8,2,FALSE()))</f>
        <v/>
      </c>
      <c r="BC78" s="100" t="str">
        <f aca="false">IF(ISBLANK(T78),"", VLOOKUP(T78,$A$4:$B$8,2,FALSE()))</f>
        <v/>
      </c>
      <c r="BD78" s="100" t="str">
        <f aca="false">IF(ISBLANK(U78),"", VLOOKUP(U78,$A$4:$B$8,2,FALSE()))</f>
        <v/>
      </c>
      <c r="BE78" s="100" t="str">
        <f aca="false">IF(ISBLANK(V78),"", VLOOKUP(V78,$A$4:$B$8,2,FALSE()))</f>
        <v/>
      </c>
      <c r="BF78" s="100" t="str">
        <f aca="false">IF(ISBLANK(W78),"", VLOOKUP(W78,$A$4:$B$8,2,FALSE()))</f>
        <v/>
      </c>
      <c r="BG78" s="100" t="str">
        <f aca="false">IF(ISBLANK(X78),"", VLOOKUP(X78,$A$4:$B$8,2,FALSE()))</f>
        <v/>
      </c>
    </row>
    <row r="79" customFormat="false" ht="17.6" hidden="false" customHeight="true" outlineLevel="0" collapsed="false">
      <c r="A79" s="88"/>
      <c r="B79" s="88"/>
      <c r="C79" s="101"/>
      <c r="D79" s="101"/>
      <c r="E79" s="91" t="s">
        <v>20</v>
      </c>
      <c r="F79" s="91" t="s">
        <v>14</v>
      </c>
      <c r="G79" s="91" t="s">
        <v>20</v>
      </c>
      <c r="H79" s="91" t="s">
        <v>23</v>
      </c>
      <c r="I79" s="91" t="s">
        <v>20</v>
      </c>
      <c r="J79" s="91" t="s">
        <v>20</v>
      </c>
      <c r="K79" s="91" t="s">
        <v>26</v>
      </c>
      <c r="L79" s="91" t="s">
        <v>20</v>
      </c>
      <c r="M79" s="91" t="s">
        <v>26</v>
      </c>
      <c r="N79" s="91" t="s">
        <v>23</v>
      </c>
      <c r="O79" s="91" t="s">
        <v>23</v>
      </c>
      <c r="P79" s="91" t="s">
        <v>20</v>
      </c>
      <c r="Q79" s="91" t="s">
        <v>14</v>
      </c>
      <c r="R79" s="91" t="s">
        <v>14</v>
      </c>
      <c r="S79" s="91" t="s">
        <v>23</v>
      </c>
      <c r="T79" s="91"/>
      <c r="U79" s="91"/>
      <c r="V79" s="91"/>
      <c r="W79" s="90"/>
      <c r="X79" s="90"/>
      <c r="Y79" s="93" t="n">
        <f aca="false">Z79*0.9</f>
        <v>6.99803571428571</v>
      </c>
      <c r="Z79" s="94" t="n">
        <f aca="false">IF((AM79) &gt; 3, AM79,3)</f>
        <v>7.77559523809524</v>
      </c>
      <c r="AA79" s="93" t="n">
        <f aca="false">Z79*1.1</f>
        <v>8.55315476190476</v>
      </c>
      <c r="AB79" s="95" t="n">
        <v>9</v>
      </c>
      <c r="AC79" s="96" t="n">
        <f aca="false">COUNT(AN79:BG79)</f>
        <v>15</v>
      </c>
      <c r="AD79" s="97" t="n">
        <f aca="false">COUNTIF(AN79:BG79,"&gt;0")</f>
        <v>12</v>
      </c>
      <c r="AE79" s="98" t="n">
        <f aca="false">AD79/AB79</f>
        <v>1.33333333333333</v>
      </c>
      <c r="AF79" s="98" t="n">
        <f aca="false">SLOPE(AN79:BG79,AN$13:BG$13)</f>
        <v>-0.0160714285714286</v>
      </c>
      <c r="AG79" s="98" t="n">
        <f aca="false">IF(AD79&gt;0,SUM(AN79:BG79)/AD79,-2)</f>
        <v>1.45833333333333</v>
      </c>
      <c r="AH79" s="99" t="n">
        <f aca="false">AE79/($AM79-$B$3)</f>
        <v>0.480377439416685</v>
      </c>
      <c r="AI79" s="99" t="n">
        <f aca="false">AF79/($AM79-$B$3)</f>
        <v>-0.00579026377868325</v>
      </c>
      <c r="AJ79" s="99" t="n">
        <f aca="false">AG79/($AM79-$B$3)</f>
        <v>0.525412824361999</v>
      </c>
      <c r="AK79" s="99" t="n">
        <f aca="false">SUM(AH79:AJ79)</f>
        <v>1</v>
      </c>
      <c r="AM79" s="28" t="n">
        <f aca="false">AG79+AF79+AE79+B$3</f>
        <v>7.77559523809524</v>
      </c>
      <c r="AN79" s="100" t="n">
        <f aca="false">IF(ISBLANK(E79),"", VLOOKUP(E79,$A$4:$B$8,2,FALSE()))</f>
        <v>1</v>
      </c>
      <c r="AO79" s="100" t="n">
        <f aca="false">IF(ISBLANK(F79),"", VLOOKUP(F79,$A$4:$B$8,2,FALSE()))</f>
        <v>-1.5</v>
      </c>
      <c r="AP79" s="100" t="n">
        <f aca="false">IF(ISBLANK(G79),"", VLOOKUP(G79,$A$4:$B$8,2,FALSE()))</f>
        <v>1</v>
      </c>
      <c r="AQ79" s="100" t="n">
        <f aca="false">IF(ISBLANK(H79),"", VLOOKUP(H79,$A$4:$B$8,2,FALSE()))</f>
        <v>2</v>
      </c>
      <c r="AR79" s="100" t="n">
        <f aca="false">IF(ISBLANK(I79),"", VLOOKUP(I79,$A$4:$B$8,2,FALSE()))</f>
        <v>1</v>
      </c>
      <c r="AS79" s="100" t="n">
        <f aca="false">IF(ISBLANK(J79),"", VLOOKUP(J79,$A$4:$B$8,2,FALSE()))</f>
        <v>1</v>
      </c>
      <c r="AT79" s="100" t="n">
        <f aca="false">IF(ISBLANK(K79),"", VLOOKUP(K79,$A$4:$B$8,2,FALSE()))</f>
        <v>4</v>
      </c>
      <c r="AU79" s="100" t="n">
        <f aca="false">IF(ISBLANK(L79),"", VLOOKUP(L79,$A$4:$B$8,2,FALSE()))</f>
        <v>1</v>
      </c>
      <c r="AV79" s="100" t="n">
        <f aca="false">IF(ISBLANK(M79),"", VLOOKUP(M79,$A$4:$B$8,2,FALSE()))</f>
        <v>4</v>
      </c>
      <c r="AW79" s="100" t="n">
        <f aca="false">IF(ISBLANK(N79),"", VLOOKUP(N79,$A$4:$B$8,2,FALSE()))</f>
        <v>2</v>
      </c>
      <c r="AX79" s="100" t="n">
        <f aca="false">IF(ISBLANK(O79),"", VLOOKUP(O79,$A$4:$B$8,2,FALSE()))</f>
        <v>2</v>
      </c>
      <c r="AY79" s="100" t="n">
        <f aca="false">IF(ISBLANK(P79),"", VLOOKUP(P79,$A$4:$B$8,2,FALSE()))</f>
        <v>1</v>
      </c>
      <c r="AZ79" s="100" t="n">
        <f aca="false">IF(ISBLANK(Q79),"", VLOOKUP(Q79,$A$4:$B$8,2,FALSE()))</f>
        <v>-1.5</v>
      </c>
      <c r="BA79" s="100" t="n">
        <f aca="false">IF(ISBLANK(R79),"", VLOOKUP(R79,$A$4:$B$8,2,FALSE()))</f>
        <v>-1.5</v>
      </c>
      <c r="BB79" s="100" t="n">
        <f aca="false">IF(ISBLANK(S79),"", VLOOKUP(S79,$A$4:$B$8,2,FALSE()))</f>
        <v>2</v>
      </c>
      <c r="BC79" s="100" t="str">
        <f aca="false">IF(ISBLANK(T79),"", VLOOKUP(T79,$A$4:$B$8,2,FALSE()))</f>
        <v/>
      </c>
      <c r="BD79" s="100" t="str">
        <f aca="false">IF(ISBLANK(U79),"", VLOOKUP(U79,$A$4:$B$8,2,FALSE()))</f>
        <v/>
      </c>
      <c r="BE79" s="100" t="str">
        <f aca="false">IF(ISBLANK(V79),"", VLOOKUP(V79,$A$4:$B$8,2,FALSE()))</f>
        <v/>
      </c>
      <c r="BF79" s="100" t="str">
        <f aca="false">IF(ISBLANK(W79),"", VLOOKUP(W79,$A$4:$B$8,2,FALSE()))</f>
        <v/>
      </c>
      <c r="BG79" s="100" t="str">
        <f aca="false">IF(ISBLANK(X79),"", VLOOKUP(X79,$A$4:$B$8,2,FALSE()))</f>
        <v/>
      </c>
    </row>
    <row r="80" customFormat="false" ht="17.6" hidden="false" customHeight="true" outlineLevel="0" collapsed="false">
      <c r="A80" s="91"/>
      <c r="B80" s="91"/>
      <c r="C80" s="104"/>
      <c r="D80" s="104"/>
      <c r="E80" s="91" t="s">
        <v>20</v>
      </c>
      <c r="F80" s="90" t="s">
        <v>20</v>
      </c>
      <c r="G80" s="90" t="s">
        <v>20</v>
      </c>
      <c r="H80" s="90" t="s">
        <v>14</v>
      </c>
      <c r="I80" s="90" t="s">
        <v>20</v>
      </c>
      <c r="J80" s="90" t="s">
        <v>20</v>
      </c>
      <c r="K80" s="90" t="s">
        <v>20</v>
      </c>
      <c r="L80" s="90" t="s">
        <v>14</v>
      </c>
      <c r="M80" s="90" t="s">
        <v>23</v>
      </c>
      <c r="N80" s="91"/>
      <c r="O80" s="91"/>
      <c r="P80" s="91"/>
      <c r="Q80" s="91"/>
      <c r="R80" s="91"/>
      <c r="S80" s="91"/>
      <c r="T80" s="91"/>
      <c r="U80" s="91"/>
      <c r="V80" s="91"/>
      <c r="W80" s="90"/>
      <c r="X80" s="90"/>
      <c r="Y80" s="93" t="n">
        <f aca="false">Z80*0.9</f>
        <v>5.82785714285714</v>
      </c>
      <c r="Z80" s="94" t="n">
        <f aca="false">IF((AM80) &gt; 3, AM80,3)</f>
        <v>6.47539682539683</v>
      </c>
      <c r="AA80" s="93" t="n">
        <f aca="false">Z80*1.1</f>
        <v>7.12293650793651</v>
      </c>
      <c r="AB80" s="95" t="n">
        <v>9</v>
      </c>
      <c r="AC80" s="96" t="n">
        <f aca="false">COUNT(AN80:BG80)</f>
        <v>9</v>
      </c>
      <c r="AD80" s="97" t="n">
        <f aca="false">COUNTIF(AN80:BG80,"&gt;0")</f>
        <v>7</v>
      </c>
      <c r="AE80" s="98" t="n">
        <f aca="false">AD80/AB80</f>
        <v>0.777777777777778</v>
      </c>
      <c r="AF80" s="98" t="n">
        <f aca="false">SLOPE(AN80:BG80,AN$13:BG$13)</f>
        <v>-0.0166666666666667</v>
      </c>
      <c r="AG80" s="98" t="n">
        <f aca="false">IF(AD80&gt;0,SUM(AN80:BG80)/AD80,-2)</f>
        <v>0.714285714285714</v>
      </c>
      <c r="AH80" s="99" t="n">
        <f aca="false">AE80/($AM80-$B$3)</f>
        <v>0.527165142549758</v>
      </c>
      <c r="AI80" s="99" t="n">
        <f aca="false">AF80/($AM80-$B$3)</f>
        <v>-0.0112963959117805</v>
      </c>
      <c r="AJ80" s="99" t="n">
        <f aca="false">AG80/($AM80-$B$3)</f>
        <v>0.484131253362023</v>
      </c>
      <c r="AK80" s="99" t="n">
        <f aca="false">SUM(AH80:AJ80)</f>
        <v>1</v>
      </c>
      <c r="AM80" s="28" t="n">
        <f aca="false">AG80+AF80+AE80+B$3</f>
        <v>6.47539682539683</v>
      </c>
      <c r="AN80" s="100" t="n">
        <f aca="false">IF(ISBLANK(E80),"", VLOOKUP(E80,$A$4:$B$8,2,FALSE()))</f>
        <v>1</v>
      </c>
      <c r="AO80" s="100" t="n">
        <f aca="false">IF(ISBLANK(F80),"", VLOOKUP(F80,$A$4:$B$8,2,FALSE()))</f>
        <v>1</v>
      </c>
      <c r="AP80" s="100" t="n">
        <f aca="false">IF(ISBLANK(G80),"", VLOOKUP(G80,$A$4:$B$8,2,FALSE()))</f>
        <v>1</v>
      </c>
      <c r="AQ80" s="100" t="n">
        <f aca="false">IF(ISBLANK(H80),"", VLOOKUP(H80,$A$4:$B$8,2,FALSE()))</f>
        <v>-1.5</v>
      </c>
      <c r="AR80" s="100" t="n">
        <f aca="false">IF(ISBLANK(I80),"", VLOOKUP(I80,$A$4:$B$8,2,FALSE()))</f>
        <v>1</v>
      </c>
      <c r="AS80" s="100" t="n">
        <f aca="false">IF(ISBLANK(J80),"", VLOOKUP(J80,$A$4:$B$8,2,FALSE()))</f>
        <v>1</v>
      </c>
      <c r="AT80" s="100" t="n">
        <f aca="false">IF(ISBLANK(K80),"", VLOOKUP(K80,$A$4:$B$8,2,FALSE()))</f>
        <v>1</v>
      </c>
      <c r="AU80" s="100" t="n">
        <f aca="false">IF(ISBLANK(L80),"", VLOOKUP(L80,$A$4:$B$8,2,FALSE()))</f>
        <v>-1.5</v>
      </c>
      <c r="AV80" s="100" t="n">
        <f aca="false">IF(ISBLANK(M80),"", VLOOKUP(M80,$A$4:$B$8,2,FALSE()))</f>
        <v>2</v>
      </c>
      <c r="AW80" s="100" t="str">
        <f aca="false">IF(ISBLANK(N80),"", VLOOKUP(N80,$A$4:$B$8,2,FALSE()))</f>
        <v/>
      </c>
      <c r="AX80" s="100" t="str">
        <f aca="false">IF(ISBLANK(O80),"", VLOOKUP(O80,$A$4:$B$8,2,FALSE()))</f>
        <v/>
      </c>
      <c r="AY80" s="100" t="str">
        <f aca="false">IF(ISBLANK(P80),"", VLOOKUP(P80,$A$4:$B$8,2,FALSE()))</f>
        <v/>
      </c>
      <c r="AZ80" s="100" t="str">
        <f aca="false">IF(ISBLANK(Q80),"", VLOOKUP(Q80,$A$4:$B$8,2,FALSE()))</f>
        <v/>
      </c>
      <c r="BA80" s="100" t="str">
        <f aca="false">IF(ISBLANK(R80),"", VLOOKUP(R80,$A$4:$B$8,2,FALSE()))</f>
        <v/>
      </c>
      <c r="BB80" s="100" t="str">
        <f aca="false">IF(ISBLANK(S80),"", VLOOKUP(S80,$A$4:$B$8,2,FALSE()))</f>
        <v/>
      </c>
      <c r="BC80" s="100" t="str">
        <f aca="false">IF(ISBLANK(T80),"", VLOOKUP(T80,$A$4:$B$8,2,FALSE()))</f>
        <v/>
      </c>
      <c r="BD80" s="100" t="str">
        <f aca="false">IF(ISBLANK(U80),"", VLOOKUP(U80,$A$4:$B$8,2,FALSE()))</f>
        <v/>
      </c>
      <c r="BE80" s="100" t="str">
        <f aca="false">IF(ISBLANK(V80),"", VLOOKUP(V80,$A$4:$B$8,2,FALSE()))</f>
        <v/>
      </c>
      <c r="BF80" s="100" t="str">
        <f aca="false">IF(ISBLANK(W80),"", VLOOKUP(W80,$A$4:$B$8,2,FALSE()))</f>
        <v/>
      </c>
      <c r="BG80" s="100" t="str">
        <f aca="false">IF(ISBLANK(X80),"", VLOOKUP(X80,$A$4:$B$8,2,FALSE()))</f>
        <v/>
      </c>
    </row>
    <row r="81" customFormat="false" ht="17.6" hidden="false" customHeight="true" outlineLevel="0" collapsed="false">
      <c r="A81" s="91"/>
      <c r="B81" s="91"/>
      <c r="C81" s="104"/>
      <c r="D81" s="104"/>
      <c r="E81" s="90" t="s">
        <v>14</v>
      </c>
      <c r="F81" s="90" t="s">
        <v>14</v>
      </c>
      <c r="G81" s="90" t="s">
        <v>23</v>
      </c>
      <c r="H81" s="90" t="s">
        <v>20</v>
      </c>
      <c r="I81" s="90" t="s">
        <v>17</v>
      </c>
      <c r="J81" s="90" t="s">
        <v>14</v>
      </c>
      <c r="K81" s="90" t="s">
        <v>20</v>
      </c>
      <c r="L81" s="90" t="s">
        <v>14</v>
      </c>
      <c r="M81" s="90" t="s">
        <v>23</v>
      </c>
      <c r="N81" s="91" t="s">
        <v>23</v>
      </c>
      <c r="O81" s="91"/>
      <c r="P81" s="91"/>
      <c r="Q81" s="91"/>
      <c r="R81" s="91"/>
      <c r="S81" s="91"/>
      <c r="T81" s="91"/>
      <c r="U81" s="91"/>
      <c r="V81" s="91"/>
      <c r="W81" s="90"/>
      <c r="X81" s="91"/>
      <c r="Y81" s="93" t="n">
        <f aca="false">Z81*0.9</f>
        <v>5.54436363636364</v>
      </c>
      <c r="Z81" s="94" t="n">
        <f aca="false">IF((AM81) &gt; 3, AM81,3)</f>
        <v>6.16040404040404</v>
      </c>
      <c r="AA81" s="93" t="n">
        <f aca="false">Z81*1.1</f>
        <v>6.77644444444445</v>
      </c>
      <c r="AB81" s="95" t="n">
        <v>9</v>
      </c>
      <c r="AC81" s="96" t="n">
        <f aca="false">COUNT(AN81:BG81)</f>
        <v>10</v>
      </c>
      <c r="AD81" s="97" t="n">
        <f aca="false">COUNTIF(AN81:BG81,"&gt;0")</f>
        <v>5</v>
      </c>
      <c r="AE81" s="98" t="n">
        <f aca="false">AD81/AB81</f>
        <v>0.555555555555556</v>
      </c>
      <c r="AF81" s="98" t="n">
        <f aca="false">SLOPE(AN81:BG81,AN$13:BG$13)</f>
        <v>0.224848484848485</v>
      </c>
      <c r="AG81" s="98" t="n">
        <f aca="false">IF(AD81&gt;0,SUM(AN81:BG81)/AD81,-2)</f>
        <v>0.38</v>
      </c>
      <c r="AH81" s="99" t="n">
        <f aca="false">AE81/($AM81-$B$3)</f>
        <v>0.478760445682451</v>
      </c>
      <c r="AI81" s="99" t="n">
        <f aca="false">AF81/($AM81-$B$3)</f>
        <v>0.193767409470752</v>
      </c>
      <c r="AJ81" s="99" t="n">
        <f aca="false">AG81/($AM81-$B$3)</f>
        <v>0.327472144846797</v>
      </c>
      <c r="AK81" s="99" t="n">
        <f aca="false">SUM(AH81:AJ81)</f>
        <v>1</v>
      </c>
      <c r="AM81" s="28" t="n">
        <f aca="false">AG81+AF81+AE81+B$3</f>
        <v>6.16040404040404</v>
      </c>
      <c r="AN81" s="100" t="n">
        <f aca="false">IF(ISBLANK(E81),"", VLOOKUP(E81,$A$4:$B$8,2,FALSE()))</f>
        <v>-1.5</v>
      </c>
      <c r="AO81" s="100" t="n">
        <f aca="false">IF(ISBLANK(F81),"", VLOOKUP(F81,$A$4:$B$8,2,FALSE()))</f>
        <v>-1.5</v>
      </c>
      <c r="AP81" s="100" t="n">
        <f aca="false">IF(ISBLANK(G81),"", VLOOKUP(G81,$A$4:$B$8,2,FALSE()))</f>
        <v>2</v>
      </c>
      <c r="AQ81" s="100" t="n">
        <f aca="false">IF(ISBLANK(H81),"", VLOOKUP(H81,$A$4:$B$8,2,FALSE()))</f>
        <v>1</v>
      </c>
      <c r="AR81" s="100" t="n">
        <f aca="false">IF(ISBLANK(I81),"", VLOOKUP(I81,$A$4:$B$8,2,FALSE()))</f>
        <v>-0.1</v>
      </c>
      <c r="AS81" s="100" t="n">
        <f aca="false">IF(ISBLANK(J81),"", VLOOKUP(J81,$A$4:$B$8,2,FALSE()))</f>
        <v>-1.5</v>
      </c>
      <c r="AT81" s="100" t="n">
        <f aca="false">IF(ISBLANK(K81),"", VLOOKUP(K81,$A$4:$B$8,2,FALSE()))</f>
        <v>1</v>
      </c>
      <c r="AU81" s="100" t="n">
        <f aca="false">IF(ISBLANK(L81),"", VLOOKUP(L81,$A$4:$B$8,2,FALSE()))</f>
        <v>-1.5</v>
      </c>
      <c r="AV81" s="100" t="n">
        <f aca="false">IF(ISBLANK(M81),"", VLOOKUP(M81,$A$4:$B$8,2,FALSE()))</f>
        <v>2</v>
      </c>
      <c r="AW81" s="100" t="n">
        <f aca="false">IF(ISBLANK(N81),"", VLOOKUP(N81,$A$4:$B$8,2,FALSE()))</f>
        <v>2</v>
      </c>
      <c r="AX81" s="100" t="str">
        <f aca="false">IF(ISBLANK(O81),"", VLOOKUP(O81,$A$4:$B$8,2,FALSE()))</f>
        <v/>
      </c>
      <c r="AY81" s="100" t="str">
        <f aca="false">IF(ISBLANK(P81),"", VLOOKUP(P81,$A$4:$B$8,2,FALSE()))</f>
        <v/>
      </c>
      <c r="AZ81" s="100" t="str">
        <f aca="false">IF(ISBLANK(Q81),"", VLOOKUP(Q81,$A$4:$B$8,2,FALSE()))</f>
        <v/>
      </c>
      <c r="BA81" s="100" t="str">
        <f aca="false">IF(ISBLANK(R81),"", VLOOKUP(R81,$A$4:$B$8,2,FALSE()))</f>
        <v/>
      </c>
      <c r="BB81" s="100" t="str">
        <f aca="false">IF(ISBLANK(S81),"", VLOOKUP(S81,$A$4:$B$8,2,FALSE()))</f>
        <v/>
      </c>
      <c r="BC81" s="100" t="str">
        <f aca="false">IF(ISBLANK(T81),"", VLOOKUP(T81,$A$4:$B$8,2,FALSE()))</f>
        <v/>
      </c>
      <c r="BD81" s="100" t="str">
        <f aca="false">IF(ISBLANK(U81),"", VLOOKUP(U81,$A$4:$B$8,2,FALSE()))</f>
        <v/>
      </c>
      <c r="BE81" s="100" t="str">
        <f aca="false">IF(ISBLANK(V81),"", VLOOKUP(V81,$A$4:$B$8,2,FALSE()))</f>
        <v/>
      </c>
      <c r="BF81" s="100" t="str">
        <f aca="false">IF(ISBLANK(W81),"", VLOOKUP(W81,$A$4:$B$8,2,FALSE()))</f>
        <v/>
      </c>
      <c r="BG81" s="100" t="str">
        <f aca="false">IF(ISBLANK(X81),"", VLOOKUP(X81,$A$4:$B$8,2,FALSE()))</f>
        <v/>
      </c>
    </row>
    <row r="82" customFormat="false" ht="17.6" hidden="false" customHeight="true" outlineLevel="0" collapsed="false">
      <c r="A82" s="91"/>
      <c r="B82" s="91"/>
      <c r="C82" s="104"/>
      <c r="D82" s="104"/>
      <c r="E82" s="91" t="s">
        <v>14</v>
      </c>
      <c r="F82" s="90" t="s">
        <v>23</v>
      </c>
      <c r="G82" s="90" t="s">
        <v>23</v>
      </c>
      <c r="H82" s="90" t="s">
        <v>26</v>
      </c>
      <c r="I82" s="90" t="s">
        <v>20</v>
      </c>
      <c r="J82" s="90" t="s">
        <v>23</v>
      </c>
      <c r="K82" s="90" t="s">
        <v>20</v>
      </c>
      <c r="L82" s="90" t="s">
        <v>20</v>
      </c>
      <c r="M82" s="90" t="s">
        <v>23</v>
      </c>
      <c r="N82" s="91" t="s">
        <v>20</v>
      </c>
      <c r="O82" s="91"/>
      <c r="P82" s="91"/>
      <c r="Q82" s="91"/>
      <c r="R82" s="91"/>
      <c r="S82" s="91"/>
      <c r="T82" s="91"/>
      <c r="U82" s="91"/>
      <c r="V82" s="91"/>
      <c r="W82" s="91"/>
      <c r="X82" s="91"/>
      <c r="Y82" s="93" t="n">
        <f aca="false">Z82*0.9</f>
        <v>6.90181818181818</v>
      </c>
      <c r="Z82" s="94" t="n">
        <f aca="false">IF((AM82) &gt; 3, AM82,3)</f>
        <v>7.66868686868687</v>
      </c>
      <c r="AA82" s="93" t="n">
        <f aca="false">Z82*1.1</f>
        <v>8.43555555555556</v>
      </c>
      <c r="AB82" s="95" t="n">
        <v>9</v>
      </c>
      <c r="AC82" s="96" t="n">
        <f aca="false">COUNT(AN82:BG82)</f>
        <v>10</v>
      </c>
      <c r="AD82" s="97" t="n">
        <f aca="false">COUNTIF(AN82:BG82,"&gt;0")</f>
        <v>9</v>
      </c>
      <c r="AE82" s="98" t="n">
        <f aca="false">AD82/AB82</f>
        <v>1</v>
      </c>
      <c r="AF82" s="98" t="n">
        <f aca="false">SLOPE(AN82:BG82,AN$13:BG$13)</f>
        <v>0.0575757575757576</v>
      </c>
      <c r="AG82" s="98" t="n">
        <f aca="false">IF(AD82&gt;0,SUM(AN82:BG82)/AD82,-2)</f>
        <v>1.61111111111111</v>
      </c>
      <c r="AH82" s="99" t="n">
        <f aca="false">AE82/($AM82-$B$3)</f>
        <v>0.374716124148372</v>
      </c>
      <c r="AI82" s="99" t="n">
        <f aca="false">AF82/($AM82-$B$3)</f>
        <v>0.0215745647236942</v>
      </c>
      <c r="AJ82" s="99" t="n">
        <f aca="false">AG82/($AM82-$B$3)</f>
        <v>0.603709311127933</v>
      </c>
      <c r="AK82" s="99" t="n">
        <f aca="false">SUM(AH82:AJ82)</f>
        <v>1</v>
      </c>
      <c r="AM82" s="28" t="n">
        <f aca="false">AG82+AF82+AE82+B$3</f>
        <v>7.66868686868687</v>
      </c>
      <c r="AN82" s="100" t="n">
        <f aca="false">IF(ISBLANK(E82),"", VLOOKUP(E82,$A$4:$B$8,2,FALSE()))</f>
        <v>-1.5</v>
      </c>
      <c r="AO82" s="100" t="n">
        <f aca="false">IF(ISBLANK(F82),"", VLOOKUP(F82,$A$4:$B$8,2,FALSE()))</f>
        <v>2</v>
      </c>
      <c r="AP82" s="100" t="n">
        <f aca="false">IF(ISBLANK(G82),"", VLOOKUP(G82,$A$4:$B$8,2,FALSE()))</f>
        <v>2</v>
      </c>
      <c r="AQ82" s="100" t="n">
        <f aca="false">IF(ISBLANK(H82),"", VLOOKUP(H82,$A$4:$B$8,2,FALSE()))</f>
        <v>4</v>
      </c>
      <c r="AR82" s="100" t="n">
        <f aca="false">IF(ISBLANK(I82),"", VLOOKUP(I82,$A$4:$B$8,2,FALSE()))</f>
        <v>1</v>
      </c>
      <c r="AS82" s="100" t="n">
        <f aca="false">IF(ISBLANK(J82),"", VLOOKUP(J82,$A$4:$B$8,2,FALSE()))</f>
        <v>2</v>
      </c>
      <c r="AT82" s="100" t="n">
        <f aca="false">IF(ISBLANK(K82),"", VLOOKUP(K82,$A$4:$B$8,2,FALSE()))</f>
        <v>1</v>
      </c>
      <c r="AU82" s="100" t="n">
        <f aca="false">IF(ISBLANK(L82),"", VLOOKUP(L82,$A$4:$B$8,2,FALSE()))</f>
        <v>1</v>
      </c>
      <c r="AV82" s="100" t="n">
        <f aca="false">IF(ISBLANK(M82),"", VLOOKUP(M82,$A$4:$B$8,2,FALSE()))</f>
        <v>2</v>
      </c>
      <c r="AW82" s="100" t="n">
        <f aca="false">IF(ISBLANK(N82),"", VLOOKUP(N82,$A$4:$B$8,2,FALSE()))</f>
        <v>1</v>
      </c>
      <c r="AX82" s="100" t="str">
        <f aca="false">IF(ISBLANK(O82),"", VLOOKUP(O82,$A$4:$B$8,2,FALSE()))</f>
        <v/>
      </c>
      <c r="AY82" s="100" t="str">
        <f aca="false">IF(ISBLANK(P82),"", VLOOKUP(P82,$A$4:$B$8,2,FALSE()))</f>
        <v/>
      </c>
      <c r="AZ82" s="100" t="str">
        <f aca="false">IF(ISBLANK(Q82),"", VLOOKUP(Q82,$A$4:$B$8,2,FALSE()))</f>
        <v/>
      </c>
      <c r="BA82" s="100" t="str">
        <f aca="false">IF(ISBLANK(R82),"", VLOOKUP(R82,$A$4:$B$8,2,FALSE()))</f>
        <v/>
      </c>
      <c r="BB82" s="100" t="str">
        <f aca="false">IF(ISBLANK(S82),"", VLOOKUP(S82,$A$4:$B$8,2,FALSE()))</f>
        <v/>
      </c>
      <c r="BC82" s="100" t="str">
        <f aca="false">IF(ISBLANK(T82),"", VLOOKUP(T82,$A$4:$B$8,2,FALSE()))</f>
        <v/>
      </c>
      <c r="BD82" s="100" t="str">
        <f aca="false">IF(ISBLANK(U82),"", VLOOKUP(U82,$A$4:$B$8,2,FALSE()))</f>
        <v/>
      </c>
      <c r="BE82" s="100" t="str">
        <f aca="false">IF(ISBLANK(V82),"", VLOOKUP(V82,$A$4:$B$8,2,FALSE()))</f>
        <v/>
      </c>
      <c r="BF82" s="100" t="str">
        <f aca="false">IF(ISBLANK(W82),"", VLOOKUP(W82,$A$4:$B$8,2,FALSE()))</f>
        <v/>
      </c>
      <c r="BG82" s="100" t="str">
        <f aca="false">IF(ISBLANK(X82),"", VLOOKUP(X82,$A$4:$B$8,2,FALSE()))</f>
        <v/>
      </c>
    </row>
    <row r="83" customFormat="false" ht="17.6" hidden="false" customHeight="true" outlineLevel="0" collapsed="false">
      <c r="A83" s="91"/>
      <c r="B83" s="91"/>
      <c r="C83" s="104"/>
      <c r="D83" s="104"/>
      <c r="E83" s="90" t="s">
        <v>14</v>
      </c>
      <c r="F83" s="90" t="s">
        <v>14</v>
      </c>
      <c r="G83" s="90" t="s">
        <v>20</v>
      </c>
      <c r="H83" s="90" t="s">
        <v>26</v>
      </c>
      <c r="I83" s="90" t="s">
        <v>20</v>
      </c>
      <c r="J83" s="90" t="s">
        <v>14</v>
      </c>
      <c r="K83" s="90" t="s">
        <v>20</v>
      </c>
      <c r="L83" s="90"/>
      <c r="M83" s="90"/>
      <c r="N83" s="91"/>
      <c r="O83" s="91"/>
      <c r="P83" s="91"/>
      <c r="Q83" s="91"/>
      <c r="R83" s="91"/>
      <c r="S83" s="91"/>
      <c r="T83" s="91"/>
      <c r="U83" s="91"/>
      <c r="V83" s="91"/>
      <c r="W83" s="91"/>
      <c r="X83" s="91"/>
      <c r="Y83" s="93" t="n">
        <f aca="false">Z83*0.9</f>
        <v>5.70357142857143</v>
      </c>
      <c r="Z83" s="94" t="n">
        <f aca="false">IF((AM83) &gt; 3, AM83,3)</f>
        <v>6.33730158730159</v>
      </c>
      <c r="AA83" s="93" t="n">
        <f aca="false">Z83*1.1</f>
        <v>6.97103174603175</v>
      </c>
      <c r="AB83" s="95" t="n">
        <v>9</v>
      </c>
      <c r="AC83" s="96" t="n">
        <f aca="false">COUNT(AN83:BG83)</f>
        <v>7</v>
      </c>
      <c r="AD83" s="97" t="n">
        <f aca="false">COUNTIF(AN83:BG83,"&gt;0")</f>
        <v>4</v>
      </c>
      <c r="AE83" s="98" t="n">
        <f aca="false">AD83/AB83</f>
        <v>0.444444444444444</v>
      </c>
      <c r="AF83" s="98" t="n">
        <f aca="false">SLOPE(AN83:BG83,AN$13:BG$13)</f>
        <v>0.267857142857143</v>
      </c>
      <c r="AG83" s="98" t="n">
        <f aca="false">IF(AD83&gt;0,SUM(AN83:BG83)/AD83,-2)</f>
        <v>0.625</v>
      </c>
      <c r="AH83" s="99" t="n">
        <f aca="false">AE83/($AM83-$B$3)</f>
        <v>0.332344213649852</v>
      </c>
      <c r="AI83" s="99" t="n">
        <f aca="false">AF83/($AM83-$B$3)</f>
        <v>0.200296735905045</v>
      </c>
      <c r="AJ83" s="99" t="n">
        <f aca="false">AG83/($AM83-$B$3)</f>
        <v>0.467359050445104</v>
      </c>
      <c r="AK83" s="99" t="n">
        <f aca="false">SUM(AH83:AJ83)</f>
        <v>1</v>
      </c>
      <c r="AM83" s="28" t="n">
        <f aca="false">AG83+AF83+AE83+B$3</f>
        <v>6.33730158730159</v>
      </c>
      <c r="AN83" s="100" t="n">
        <f aca="false">IF(ISBLANK(E83),"", VLOOKUP(E83,$A$4:$B$8,2,FALSE()))</f>
        <v>-1.5</v>
      </c>
      <c r="AO83" s="100" t="n">
        <f aca="false">IF(ISBLANK(F83),"", VLOOKUP(F83,$A$4:$B$8,2,FALSE()))</f>
        <v>-1.5</v>
      </c>
      <c r="AP83" s="100" t="n">
        <f aca="false">IF(ISBLANK(G83),"", VLOOKUP(G83,$A$4:$B$8,2,FALSE()))</f>
        <v>1</v>
      </c>
      <c r="AQ83" s="100" t="n">
        <f aca="false">IF(ISBLANK(H83),"", VLOOKUP(H83,$A$4:$B$8,2,FALSE()))</f>
        <v>4</v>
      </c>
      <c r="AR83" s="100" t="n">
        <f aca="false">IF(ISBLANK(I83),"", VLOOKUP(I83,$A$4:$B$8,2,FALSE()))</f>
        <v>1</v>
      </c>
      <c r="AS83" s="100" t="n">
        <f aca="false">IF(ISBLANK(J83),"", VLOOKUP(J83,$A$4:$B$8,2,FALSE()))</f>
        <v>-1.5</v>
      </c>
      <c r="AT83" s="100" t="n">
        <f aca="false">IF(ISBLANK(K83),"", VLOOKUP(K83,$A$4:$B$8,2,FALSE()))</f>
        <v>1</v>
      </c>
      <c r="AU83" s="100" t="str">
        <f aca="false">IF(ISBLANK(L83),"", VLOOKUP(L83,$A$4:$B$8,2,FALSE()))</f>
        <v/>
      </c>
      <c r="AV83" s="100" t="str">
        <f aca="false">IF(ISBLANK(M83),"", VLOOKUP(M83,$A$4:$B$8,2,FALSE()))</f>
        <v/>
      </c>
      <c r="AW83" s="100" t="str">
        <f aca="false">IF(ISBLANK(N83),"", VLOOKUP(N83,$A$4:$B$8,2,FALSE()))</f>
        <v/>
      </c>
      <c r="AX83" s="100" t="str">
        <f aca="false">IF(ISBLANK(O83),"", VLOOKUP(O83,$A$4:$B$8,2,FALSE()))</f>
        <v/>
      </c>
      <c r="AY83" s="100" t="str">
        <f aca="false">IF(ISBLANK(P83),"", VLOOKUP(P83,$A$4:$B$8,2,FALSE()))</f>
        <v/>
      </c>
      <c r="AZ83" s="100" t="str">
        <f aca="false">IF(ISBLANK(Q83),"", VLOOKUP(Q83,$A$4:$B$8,2,FALSE()))</f>
        <v/>
      </c>
      <c r="BA83" s="100" t="str">
        <f aca="false">IF(ISBLANK(R83),"", VLOOKUP(R83,$A$4:$B$8,2,FALSE()))</f>
        <v/>
      </c>
      <c r="BB83" s="100" t="str">
        <f aca="false">IF(ISBLANK(S83),"", VLOOKUP(S83,$A$4:$B$8,2,FALSE()))</f>
        <v/>
      </c>
      <c r="BC83" s="100" t="str">
        <f aca="false">IF(ISBLANK(T83),"", VLOOKUP(T83,$A$4:$B$8,2,FALSE()))</f>
        <v/>
      </c>
      <c r="BD83" s="100" t="str">
        <f aca="false">IF(ISBLANK(U83),"", VLOOKUP(U83,$A$4:$B$8,2,FALSE()))</f>
        <v/>
      </c>
      <c r="BE83" s="100" t="str">
        <f aca="false">IF(ISBLANK(V83),"", VLOOKUP(V83,$A$4:$B$8,2,FALSE()))</f>
        <v/>
      </c>
      <c r="BF83" s="100" t="str">
        <f aca="false">IF(ISBLANK(W83),"", VLOOKUP(W83,$A$4:$B$8,2,FALSE()))</f>
        <v/>
      </c>
      <c r="BG83" s="100" t="str">
        <f aca="false">IF(ISBLANK(X83),"", VLOOKUP(X83,$A$4:$B$8,2,FALSE()))</f>
        <v/>
      </c>
    </row>
    <row r="84" customFormat="false" ht="17.6" hidden="false" customHeight="true" outlineLevel="0" collapsed="false">
      <c r="A84" s="91"/>
      <c r="B84" s="91"/>
      <c r="C84" s="104"/>
      <c r="D84" s="104"/>
      <c r="E84" s="90" t="s">
        <v>14</v>
      </c>
      <c r="F84" s="90" t="s">
        <v>20</v>
      </c>
      <c r="G84" s="90" t="s">
        <v>20</v>
      </c>
      <c r="H84" s="90" t="s">
        <v>20</v>
      </c>
      <c r="I84" s="90" t="s">
        <v>14</v>
      </c>
      <c r="J84" s="90" t="s">
        <v>20</v>
      </c>
      <c r="K84" s="90" t="s">
        <v>20</v>
      </c>
      <c r="L84" s="90"/>
      <c r="M84" s="90"/>
      <c r="N84" s="91"/>
      <c r="O84" s="91"/>
      <c r="P84" s="91"/>
      <c r="Q84" s="91"/>
      <c r="R84" s="91"/>
      <c r="S84" s="91"/>
      <c r="T84" s="91"/>
      <c r="U84" s="91"/>
      <c r="V84" s="91"/>
      <c r="W84" s="91"/>
      <c r="X84" s="91"/>
      <c r="Y84" s="93" t="n">
        <f aca="false">Z84*0.9</f>
        <v>5.52071428571429</v>
      </c>
      <c r="Z84" s="94" t="n">
        <f aca="false">IF((AM84) &gt; 3, AM84,3)</f>
        <v>6.13412698412698</v>
      </c>
      <c r="AA84" s="93" t="n">
        <f aca="false">Z84*1.1</f>
        <v>6.74753968253968</v>
      </c>
      <c r="AB84" s="95" t="n">
        <v>9</v>
      </c>
      <c r="AC84" s="96" t="n">
        <f aca="false">COUNT(AN84:BG84)</f>
        <v>7</v>
      </c>
      <c r="AD84" s="97" t="n">
        <f aca="false">COUNTIF(AN84:BG84,"&gt;0")</f>
        <v>5</v>
      </c>
      <c r="AE84" s="98" t="n">
        <f aca="false">AD84/AB84</f>
        <v>0.555555555555556</v>
      </c>
      <c r="AF84" s="98" t="n">
        <f aca="false">SLOPE(AN84:BG84,AN$13:BG$13)</f>
        <v>0.178571428571429</v>
      </c>
      <c r="AG84" s="98" t="n">
        <f aca="false">IF(AD84&gt;0,SUM(AN84:BG84)/AD84,-2)</f>
        <v>0.4</v>
      </c>
      <c r="AH84" s="99" t="n">
        <f aca="false">AE84/($AM84-$B$3)</f>
        <v>0.489853044086774</v>
      </c>
      <c r="AI84" s="99" t="n">
        <f aca="false">AF84/($AM84-$B$3)</f>
        <v>0.157452764170749</v>
      </c>
      <c r="AJ84" s="99" t="n">
        <f aca="false">AG84/($AM84-$B$3)</f>
        <v>0.352694191742477</v>
      </c>
      <c r="AK84" s="99" t="n">
        <f aca="false">SUM(AH84:AJ84)</f>
        <v>1</v>
      </c>
      <c r="AM84" s="28" t="n">
        <f aca="false">AG84+AF84+AE84+B$3</f>
        <v>6.13412698412698</v>
      </c>
      <c r="AN84" s="100" t="n">
        <f aca="false">IF(ISBLANK(E84),"", VLOOKUP(E84,$A$4:$B$8,2,FALSE()))</f>
        <v>-1.5</v>
      </c>
      <c r="AO84" s="100" t="n">
        <f aca="false">IF(ISBLANK(F84),"", VLOOKUP(F84,$A$4:$B$8,2,FALSE()))</f>
        <v>1</v>
      </c>
      <c r="AP84" s="100" t="n">
        <f aca="false">IF(ISBLANK(G84),"", VLOOKUP(G84,$A$4:$B$8,2,FALSE()))</f>
        <v>1</v>
      </c>
      <c r="AQ84" s="100" t="n">
        <f aca="false">IF(ISBLANK(H84),"", VLOOKUP(H84,$A$4:$B$8,2,FALSE()))</f>
        <v>1</v>
      </c>
      <c r="AR84" s="100" t="n">
        <f aca="false">IF(ISBLANK(I84),"", VLOOKUP(I84,$A$4:$B$8,2,FALSE()))</f>
        <v>-1.5</v>
      </c>
      <c r="AS84" s="100" t="n">
        <f aca="false">IF(ISBLANK(J84),"", VLOOKUP(J84,$A$4:$B$8,2,FALSE()))</f>
        <v>1</v>
      </c>
      <c r="AT84" s="100" t="n">
        <f aca="false">IF(ISBLANK(K84),"", VLOOKUP(K84,$A$4:$B$8,2,FALSE()))</f>
        <v>1</v>
      </c>
      <c r="AU84" s="100" t="str">
        <f aca="false">IF(ISBLANK(L84),"", VLOOKUP(L84,$A$4:$B$8,2,FALSE()))</f>
        <v/>
      </c>
      <c r="AV84" s="100" t="str">
        <f aca="false">IF(ISBLANK(M84),"", VLOOKUP(M84,$A$4:$B$8,2,FALSE()))</f>
        <v/>
      </c>
      <c r="AW84" s="100" t="str">
        <f aca="false">IF(ISBLANK(N84),"", VLOOKUP(N84,$A$4:$B$8,2,FALSE()))</f>
        <v/>
      </c>
      <c r="AX84" s="100" t="str">
        <f aca="false">IF(ISBLANK(O84),"", VLOOKUP(O84,$A$4:$B$8,2,FALSE()))</f>
        <v/>
      </c>
      <c r="AY84" s="100" t="str">
        <f aca="false">IF(ISBLANK(P84),"", VLOOKUP(P84,$A$4:$B$8,2,FALSE()))</f>
        <v/>
      </c>
      <c r="AZ84" s="100" t="str">
        <f aca="false">IF(ISBLANK(Q84),"", VLOOKUP(Q84,$A$4:$B$8,2,FALSE()))</f>
        <v/>
      </c>
      <c r="BA84" s="100" t="str">
        <f aca="false">IF(ISBLANK(R84),"", VLOOKUP(R84,$A$4:$B$8,2,FALSE()))</f>
        <v/>
      </c>
      <c r="BB84" s="100" t="str">
        <f aca="false">IF(ISBLANK(S84),"", VLOOKUP(S84,$A$4:$B$8,2,FALSE()))</f>
        <v/>
      </c>
      <c r="BC84" s="100" t="str">
        <f aca="false">IF(ISBLANK(T84),"", VLOOKUP(T84,$A$4:$B$8,2,FALSE()))</f>
        <v/>
      </c>
      <c r="BD84" s="100" t="str">
        <f aca="false">IF(ISBLANK(U84),"", VLOOKUP(U84,$A$4:$B$8,2,FALSE()))</f>
        <v/>
      </c>
      <c r="BE84" s="100" t="str">
        <f aca="false">IF(ISBLANK(V84),"", VLOOKUP(V84,$A$4:$B$8,2,FALSE()))</f>
        <v/>
      </c>
      <c r="BF84" s="100" t="str">
        <f aca="false">IF(ISBLANK(W84),"", VLOOKUP(W84,$A$4:$B$8,2,FALSE()))</f>
        <v/>
      </c>
      <c r="BG84" s="100" t="str">
        <f aca="false">IF(ISBLANK(X84),"", VLOOKUP(X84,$A$4:$B$8,2,FALSE()))</f>
        <v/>
      </c>
    </row>
    <row r="85" customFormat="false" ht="17.6" hidden="false" customHeight="true" outlineLevel="0" collapsed="false">
      <c r="A85" s="91"/>
      <c r="B85" s="91"/>
      <c r="C85" s="104"/>
      <c r="D85" s="104"/>
      <c r="E85" s="90" t="s">
        <v>20</v>
      </c>
      <c r="F85" s="90" t="s">
        <v>14</v>
      </c>
      <c r="G85" s="90" t="s">
        <v>20</v>
      </c>
      <c r="H85" s="90" t="s">
        <v>20</v>
      </c>
      <c r="I85" s="90" t="s">
        <v>17</v>
      </c>
      <c r="J85" s="90" t="s">
        <v>20</v>
      </c>
      <c r="K85" s="90" t="s">
        <v>23</v>
      </c>
      <c r="L85" s="90" t="s">
        <v>14</v>
      </c>
      <c r="M85" s="90" t="s">
        <v>23</v>
      </c>
      <c r="N85" s="91" t="s">
        <v>23</v>
      </c>
      <c r="O85" s="91" t="s">
        <v>23</v>
      </c>
      <c r="P85" s="91"/>
      <c r="Q85" s="91"/>
      <c r="R85" s="91"/>
      <c r="S85" s="91"/>
      <c r="T85" s="91"/>
      <c r="U85" s="91"/>
      <c r="V85" s="91"/>
      <c r="W85" s="91"/>
      <c r="X85" s="91"/>
      <c r="Y85" s="93" t="n">
        <f aca="false">Z85*0.9</f>
        <v>6.45752272727273</v>
      </c>
      <c r="Z85" s="94" t="n">
        <f aca="false">IF((AM85) &gt; 3, AM85,3)</f>
        <v>7.17502525252525</v>
      </c>
      <c r="AA85" s="93" t="n">
        <f aca="false">Z85*1.1</f>
        <v>7.89252777777778</v>
      </c>
      <c r="AB85" s="95" t="n">
        <v>9</v>
      </c>
      <c r="AC85" s="96" t="n">
        <f aca="false">COUNT(AN85:BG85)</f>
        <v>11</v>
      </c>
      <c r="AD85" s="97" t="n">
        <f aca="false">COUNTIF(AN85:BG85,"&gt;0")</f>
        <v>8</v>
      </c>
      <c r="AE85" s="98" t="n">
        <f aca="false">AD85/AB85</f>
        <v>0.888888888888889</v>
      </c>
      <c r="AF85" s="98" t="n">
        <f aca="false">SLOPE(AN85:BG85,AN$13:BG$13)</f>
        <v>0.173636363636364</v>
      </c>
      <c r="AG85" s="98" t="n">
        <f aca="false">IF(AD85&gt;0,SUM(AN85:BG85)/AD85,-2)</f>
        <v>1.1125</v>
      </c>
      <c r="AH85" s="99" t="n">
        <f aca="false">AE85/($AM85-$B$3)</f>
        <v>0.408679801697415</v>
      </c>
      <c r="AI85" s="99" t="n">
        <f aca="false">AF85/($AM85-$B$3)</f>
        <v>0.0798318839906654</v>
      </c>
      <c r="AJ85" s="99" t="n">
        <f aca="false">AG85/($AM85-$B$3)</f>
        <v>0.51148831431192</v>
      </c>
      <c r="AK85" s="99" t="n">
        <f aca="false">SUM(AH85:AJ85)</f>
        <v>1</v>
      </c>
      <c r="AM85" s="28" t="n">
        <f aca="false">AG85+AF85+AE85+B$3</f>
        <v>7.17502525252525</v>
      </c>
      <c r="AN85" s="100" t="n">
        <f aca="false">IF(ISBLANK(E85),"", VLOOKUP(E85,$A$4:$B$8,2,FALSE()))</f>
        <v>1</v>
      </c>
      <c r="AO85" s="100" t="n">
        <f aca="false">IF(ISBLANK(F85),"", VLOOKUP(F85,$A$4:$B$8,2,FALSE()))</f>
        <v>-1.5</v>
      </c>
      <c r="AP85" s="100" t="n">
        <f aca="false">IF(ISBLANK(G85),"", VLOOKUP(G85,$A$4:$B$8,2,FALSE()))</f>
        <v>1</v>
      </c>
      <c r="AQ85" s="100" t="n">
        <f aca="false">IF(ISBLANK(H85),"", VLOOKUP(H85,$A$4:$B$8,2,FALSE()))</f>
        <v>1</v>
      </c>
      <c r="AR85" s="100" t="n">
        <f aca="false">IF(ISBLANK(I85),"", VLOOKUP(I85,$A$4:$B$8,2,FALSE()))</f>
        <v>-0.1</v>
      </c>
      <c r="AS85" s="100" t="n">
        <f aca="false">IF(ISBLANK(J85),"", VLOOKUP(J85,$A$4:$B$8,2,FALSE()))</f>
        <v>1</v>
      </c>
      <c r="AT85" s="100" t="n">
        <f aca="false">IF(ISBLANK(K85),"", VLOOKUP(K85,$A$4:$B$8,2,FALSE()))</f>
        <v>2</v>
      </c>
      <c r="AU85" s="100" t="n">
        <f aca="false">IF(ISBLANK(L85),"", VLOOKUP(L85,$A$4:$B$8,2,FALSE()))</f>
        <v>-1.5</v>
      </c>
      <c r="AV85" s="100" t="n">
        <f aca="false">IF(ISBLANK(M85),"", VLOOKUP(M85,$A$4:$B$8,2,FALSE()))</f>
        <v>2</v>
      </c>
      <c r="AW85" s="100" t="n">
        <f aca="false">IF(ISBLANK(N85),"", VLOOKUP(N85,$A$4:$B$8,2,FALSE()))</f>
        <v>2</v>
      </c>
      <c r="AX85" s="100" t="n">
        <f aca="false">IF(ISBLANK(O85),"", VLOOKUP(O85,$A$4:$B$8,2,FALSE()))</f>
        <v>2</v>
      </c>
      <c r="AY85" s="100" t="str">
        <f aca="false">IF(ISBLANK(P85),"", VLOOKUP(P85,$A$4:$B$8,2,FALSE()))</f>
        <v/>
      </c>
      <c r="AZ85" s="100" t="str">
        <f aca="false">IF(ISBLANK(Q85),"", VLOOKUP(Q85,$A$4:$B$8,2,FALSE()))</f>
        <v/>
      </c>
      <c r="BA85" s="100" t="str">
        <f aca="false">IF(ISBLANK(R85),"", VLOOKUP(R85,$A$4:$B$8,2,FALSE()))</f>
        <v/>
      </c>
      <c r="BB85" s="100" t="str">
        <f aca="false">IF(ISBLANK(S85),"", VLOOKUP(S85,$A$4:$B$8,2,FALSE()))</f>
        <v/>
      </c>
      <c r="BC85" s="100" t="str">
        <f aca="false">IF(ISBLANK(T85),"", VLOOKUP(T85,$A$4:$B$8,2,FALSE()))</f>
        <v/>
      </c>
      <c r="BD85" s="100" t="str">
        <f aca="false">IF(ISBLANK(U85),"", VLOOKUP(U85,$A$4:$B$8,2,FALSE()))</f>
        <v/>
      </c>
      <c r="BE85" s="100" t="str">
        <f aca="false">IF(ISBLANK(V85),"", VLOOKUP(V85,$A$4:$B$8,2,FALSE()))</f>
        <v/>
      </c>
      <c r="BF85" s="100" t="str">
        <f aca="false">IF(ISBLANK(W85),"", VLOOKUP(W85,$A$4:$B$8,2,FALSE()))</f>
        <v/>
      </c>
      <c r="BG85" s="100" t="str">
        <f aca="false">IF(ISBLANK(X85),"", VLOOKUP(X85,$A$4:$B$8,2,FALSE()))</f>
        <v/>
      </c>
    </row>
    <row r="86" customFormat="false" ht="17.6" hidden="false" customHeight="true" outlineLevel="0" collapsed="false">
      <c r="A86" s="91"/>
      <c r="B86" s="91"/>
      <c r="C86" s="104"/>
      <c r="D86" s="104"/>
      <c r="E86" s="90" t="s">
        <v>14</v>
      </c>
      <c r="F86" s="90" t="s">
        <v>20</v>
      </c>
      <c r="G86" s="90" t="s">
        <v>23</v>
      </c>
      <c r="H86" s="90" t="s">
        <v>23</v>
      </c>
      <c r="I86" s="90" t="s">
        <v>20</v>
      </c>
      <c r="J86" s="90" t="s">
        <v>20</v>
      </c>
      <c r="K86" s="90" t="s">
        <v>26</v>
      </c>
      <c r="L86" s="90" t="s">
        <v>23</v>
      </c>
      <c r="M86" s="90" t="s">
        <v>20</v>
      </c>
      <c r="N86" s="91" t="s">
        <v>23</v>
      </c>
      <c r="O86" s="91"/>
      <c r="P86" s="91"/>
      <c r="Q86" s="91"/>
      <c r="R86" s="91"/>
      <c r="S86" s="91"/>
      <c r="T86" s="91"/>
      <c r="U86" s="91"/>
      <c r="V86" s="91"/>
      <c r="W86" s="90"/>
      <c r="X86" s="90"/>
      <c r="Y86" s="93" t="n">
        <f aca="false">Z86*0.9</f>
        <v>7.05454545454546</v>
      </c>
      <c r="Z86" s="94" t="n">
        <f aca="false">IF((AM86) &gt; 3, AM86,3)</f>
        <v>7.83838383838384</v>
      </c>
      <c r="AA86" s="93" t="n">
        <f aca="false">Z86*1.1</f>
        <v>8.62222222222222</v>
      </c>
      <c r="AB86" s="95" t="n">
        <v>9</v>
      </c>
      <c r="AC86" s="96" t="n">
        <f aca="false">COUNT(AN86:BG86)</f>
        <v>10</v>
      </c>
      <c r="AD86" s="97" t="n">
        <f aca="false">COUNTIF(AN86:BG86,"&gt;0")</f>
        <v>9</v>
      </c>
      <c r="AE86" s="98" t="n">
        <f aca="false">AD86/AB86</f>
        <v>1</v>
      </c>
      <c r="AF86" s="98" t="n">
        <f aca="false">SLOPE(AN86:BG86,AN$13:BG$13)</f>
        <v>0.227272727272727</v>
      </c>
      <c r="AG86" s="98" t="n">
        <f aca="false">IF(AD86&gt;0,SUM(AN86:BG86)/AD86,-2)</f>
        <v>1.61111111111111</v>
      </c>
      <c r="AH86" s="99" t="n">
        <f aca="false">AE86/($AM86-$B$3)</f>
        <v>0.352313167259786</v>
      </c>
      <c r="AI86" s="99" t="n">
        <f aca="false">AF86/($AM86-$B$3)</f>
        <v>0.0800711743772242</v>
      </c>
      <c r="AJ86" s="99" t="n">
        <f aca="false">AG86/($AM86-$B$3)</f>
        <v>0.567615658362989</v>
      </c>
      <c r="AK86" s="99" t="n">
        <f aca="false">SUM(AH86:AJ86)</f>
        <v>1</v>
      </c>
      <c r="AM86" s="28" t="n">
        <f aca="false">AG86+AF86+AE86+B$3</f>
        <v>7.83838383838384</v>
      </c>
      <c r="AN86" s="100" t="n">
        <f aca="false">IF(ISBLANK(E86),"", VLOOKUP(E86,$A$4:$B$8,2,FALSE()))</f>
        <v>-1.5</v>
      </c>
      <c r="AO86" s="100" t="n">
        <f aca="false">IF(ISBLANK(F86),"", VLOOKUP(F86,$A$4:$B$8,2,FALSE()))</f>
        <v>1</v>
      </c>
      <c r="AP86" s="100" t="n">
        <f aca="false">IF(ISBLANK(G86),"", VLOOKUP(G86,$A$4:$B$8,2,FALSE()))</f>
        <v>2</v>
      </c>
      <c r="AQ86" s="100" t="n">
        <f aca="false">IF(ISBLANK(H86),"", VLOOKUP(H86,$A$4:$B$8,2,FALSE()))</f>
        <v>2</v>
      </c>
      <c r="AR86" s="100" t="n">
        <f aca="false">IF(ISBLANK(I86),"", VLOOKUP(I86,$A$4:$B$8,2,FALSE()))</f>
        <v>1</v>
      </c>
      <c r="AS86" s="100" t="n">
        <f aca="false">IF(ISBLANK(J86),"", VLOOKUP(J86,$A$4:$B$8,2,FALSE()))</f>
        <v>1</v>
      </c>
      <c r="AT86" s="100" t="n">
        <f aca="false">IF(ISBLANK(K86),"", VLOOKUP(K86,$A$4:$B$8,2,FALSE()))</f>
        <v>4</v>
      </c>
      <c r="AU86" s="100" t="n">
        <f aca="false">IF(ISBLANK(L86),"", VLOOKUP(L86,$A$4:$B$8,2,FALSE()))</f>
        <v>2</v>
      </c>
      <c r="AV86" s="100" t="n">
        <f aca="false">IF(ISBLANK(M86),"", VLOOKUP(M86,$A$4:$B$8,2,FALSE()))</f>
        <v>1</v>
      </c>
      <c r="AW86" s="100" t="n">
        <f aca="false">IF(ISBLANK(N86),"", VLOOKUP(N86,$A$4:$B$8,2,FALSE()))</f>
        <v>2</v>
      </c>
      <c r="AX86" s="100" t="str">
        <f aca="false">IF(ISBLANK(O86),"", VLOOKUP(O86,$A$4:$B$8,2,FALSE()))</f>
        <v/>
      </c>
      <c r="AY86" s="100" t="str">
        <f aca="false">IF(ISBLANK(P86),"", VLOOKUP(P86,$A$4:$B$8,2,FALSE()))</f>
        <v/>
      </c>
      <c r="AZ86" s="100" t="str">
        <f aca="false">IF(ISBLANK(Q86),"", VLOOKUP(Q86,$A$4:$B$8,2,FALSE()))</f>
        <v/>
      </c>
      <c r="BA86" s="100" t="str">
        <f aca="false">IF(ISBLANK(R86),"", VLOOKUP(R86,$A$4:$B$8,2,FALSE()))</f>
        <v/>
      </c>
      <c r="BB86" s="100" t="str">
        <f aca="false">IF(ISBLANK(S86),"", VLOOKUP(S86,$A$4:$B$8,2,FALSE()))</f>
        <v/>
      </c>
      <c r="BC86" s="100" t="str">
        <f aca="false">IF(ISBLANK(T86),"", VLOOKUP(T86,$A$4:$B$8,2,FALSE()))</f>
        <v/>
      </c>
      <c r="BD86" s="100" t="str">
        <f aca="false">IF(ISBLANK(U86),"", VLOOKUP(U86,$A$4:$B$8,2,FALSE()))</f>
        <v/>
      </c>
      <c r="BE86" s="100" t="str">
        <f aca="false">IF(ISBLANK(V86),"", VLOOKUP(V86,$A$4:$B$8,2,FALSE()))</f>
        <v/>
      </c>
      <c r="BF86" s="100" t="str">
        <f aca="false">IF(ISBLANK(W86),"", VLOOKUP(W86,$A$4:$B$8,2,FALSE()))</f>
        <v/>
      </c>
      <c r="BG86" s="100" t="str">
        <f aca="false">IF(ISBLANK(X86),"", VLOOKUP(X86,$A$4:$B$8,2,FALSE()))</f>
        <v/>
      </c>
    </row>
    <row r="87" customFormat="false" ht="17.6" hidden="false" customHeight="true" outlineLevel="0" collapsed="false">
      <c r="A87" s="91"/>
      <c r="B87" s="91"/>
      <c r="C87" s="104"/>
      <c r="D87" s="104"/>
      <c r="E87" s="90" t="s">
        <v>14</v>
      </c>
      <c r="F87" s="90" t="s">
        <v>23</v>
      </c>
      <c r="G87" s="90" t="s">
        <v>14</v>
      </c>
      <c r="H87" s="90" t="s">
        <v>14</v>
      </c>
      <c r="I87" s="90" t="s">
        <v>14</v>
      </c>
      <c r="J87" s="90" t="s">
        <v>20</v>
      </c>
      <c r="K87" s="90" t="s">
        <v>14</v>
      </c>
      <c r="L87" s="90" t="s">
        <v>23</v>
      </c>
      <c r="M87" s="90" t="s">
        <v>20</v>
      </c>
      <c r="N87" s="91" t="s">
        <v>20</v>
      </c>
      <c r="O87" s="91"/>
      <c r="P87" s="91"/>
      <c r="Q87" s="91"/>
      <c r="R87" s="91"/>
      <c r="S87" s="91"/>
      <c r="T87" s="91"/>
      <c r="U87" s="91"/>
      <c r="V87" s="91"/>
      <c r="W87" s="91"/>
      <c r="X87" s="91"/>
      <c r="Y87" s="93" t="n">
        <f aca="false">Z87*0.9</f>
        <v>5.10363636363636</v>
      </c>
      <c r="Z87" s="94" t="n">
        <f aca="false">IF((AM87) &gt; 3, AM87,3)</f>
        <v>5.67070707070707</v>
      </c>
      <c r="AA87" s="93" t="n">
        <f aca="false">Z87*1.1</f>
        <v>6.23777777777778</v>
      </c>
      <c r="AB87" s="95" t="n">
        <v>9</v>
      </c>
      <c r="AC87" s="96" t="n">
        <f aca="false">COUNT(AN87:BG87)</f>
        <v>10</v>
      </c>
      <c r="AD87" s="97" t="n">
        <f aca="false">COUNTIF(AN87:BG87,"&gt;0")</f>
        <v>5</v>
      </c>
      <c r="AE87" s="98" t="n">
        <f aca="false">AD87/AB87</f>
        <v>0.555555555555556</v>
      </c>
      <c r="AF87" s="98" t="n">
        <f aca="false">SLOPE(AN87:BG87,AN$13:BG$13)</f>
        <v>0.215151515151515</v>
      </c>
      <c r="AG87" s="98" t="n">
        <f aca="false">IF(AD87&gt;0,SUM(AN87:BG87)/AD87,-2)</f>
        <v>-0.1</v>
      </c>
      <c r="AH87" s="99" t="n">
        <f aca="false">AE87/($AM87-$B$3)</f>
        <v>0.828313253012048</v>
      </c>
      <c r="AI87" s="99" t="n">
        <f aca="false">AF87/($AM87-$B$3)</f>
        <v>0.320783132530121</v>
      </c>
      <c r="AJ87" s="99" t="n">
        <f aca="false">AG87/($AM87-$B$3)</f>
        <v>-0.149096385542169</v>
      </c>
      <c r="AK87" s="99" t="n">
        <f aca="false">SUM(AH87:AJ87)</f>
        <v>1</v>
      </c>
      <c r="AM87" s="28" t="n">
        <f aca="false">AG87+AF87+AE87+B$3</f>
        <v>5.67070707070707</v>
      </c>
      <c r="AN87" s="100" t="n">
        <f aca="false">IF(ISBLANK(E87),"", VLOOKUP(E87,$A$4:$B$8,2,FALSE()))</f>
        <v>-1.5</v>
      </c>
      <c r="AO87" s="100" t="n">
        <f aca="false">IF(ISBLANK(F87),"", VLOOKUP(F87,$A$4:$B$8,2,FALSE()))</f>
        <v>2</v>
      </c>
      <c r="AP87" s="100" t="n">
        <f aca="false">IF(ISBLANK(G87),"", VLOOKUP(G87,$A$4:$B$8,2,FALSE()))</f>
        <v>-1.5</v>
      </c>
      <c r="AQ87" s="100" t="n">
        <f aca="false">IF(ISBLANK(H87),"", VLOOKUP(H87,$A$4:$B$8,2,FALSE()))</f>
        <v>-1.5</v>
      </c>
      <c r="AR87" s="100" t="n">
        <f aca="false">IF(ISBLANK(I87),"", VLOOKUP(I87,$A$4:$B$8,2,FALSE()))</f>
        <v>-1.5</v>
      </c>
      <c r="AS87" s="100" t="n">
        <f aca="false">IF(ISBLANK(J87),"", VLOOKUP(J87,$A$4:$B$8,2,FALSE()))</f>
        <v>1</v>
      </c>
      <c r="AT87" s="100" t="n">
        <f aca="false">IF(ISBLANK(K87),"", VLOOKUP(K87,$A$4:$B$8,2,FALSE()))</f>
        <v>-1.5</v>
      </c>
      <c r="AU87" s="100" t="n">
        <f aca="false">IF(ISBLANK(L87),"", VLOOKUP(L87,$A$4:$B$8,2,FALSE()))</f>
        <v>2</v>
      </c>
      <c r="AV87" s="100" t="n">
        <f aca="false">IF(ISBLANK(M87),"", VLOOKUP(M87,$A$4:$B$8,2,FALSE()))</f>
        <v>1</v>
      </c>
      <c r="AW87" s="100" t="n">
        <f aca="false">IF(ISBLANK(N87),"", VLOOKUP(N87,$A$4:$B$8,2,FALSE()))</f>
        <v>1</v>
      </c>
      <c r="AX87" s="100" t="str">
        <f aca="false">IF(ISBLANK(O87),"", VLOOKUP(O87,$A$4:$B$8,2,FALSE()))</f>
        <v/>
      </c>
      <c r="AY87" s="100" t="str">
        <f aca="false">IF(ISBLANK(P87),"", VLOOKUP(P87,$A$4:$B$8,2,FALSE()))</f>
        <v/>
      </c>
      <c r="AZ87" s="100" t="str">
        <f aca="false">IF(ISBLANK(Q87),"", VLOOKUP(Q87,$A$4:$B$8,2,FALSE()))</f>
        <v/>
      </c>
      <c r="BA87" s="100" t="str">
        <f aca="false">IF(ISBLANK(R87),"", VLOOKUP(R87,$A$4:$B$8,2,FALSE()))</f>
        <v/>
      </c>
      <c r="BB87" s="100" t="str">
        <f aca="false">IF(ISBLANK(S87),"", VLOOKUP(S87,$A$4:$B$8,2,FALSE()))</f>
        <v/>
      </c>
      <c r="BC87" s="100" t="str">
        <f aca="false">IF(ISBLANK(T87),"", VLOOKUP(T87,$A$4:$B$8,2,FALSE()))</f>
        <v/>
      </c>
      <c r="BD87" s="100" t="str">
        <f aca="false">IF(ISBLANK(U87),"", VLOOKUP(U87,$A$4:$B$8,2,FALSE()))</f>
        <v/>
      </c>
      <c r="BE87" s="100" t="str">
        <f aca="false">IF(ISBLANK(V87),"", VLOOKUP(V87,$A$4:$B$8,2,FALSE()))</f>
        <v/>
      </c>
      <c r="BF87" s="100" t="str">
        <f aca="false">IF(ISBLANK(W87),"", VLOOKUP(W87,$A$4:$B$8,2,FALSE()))</f>
        <v/>
      </c>
      <c r="BG87" s="100" t="str">
        <f aca="false">IF(ISBLANK(X87),"", VLOOKUP(X87,$A$4:$B$8,2,FALSE()))</f>
        <v/>
      </c>
    </row>
    <row r="88" customFormat="false" ht="17.6" hidden="false" customHeight="true" outlineLevel="0" collapsed="false">
      <c r="A88" s="91"/>
      <c r="B88" s="91"/>
      <c r="C88" s="104"/>
      <c r="D88" s="104"/>
      <c r="E88" s="90" t="s">
        <v>26</v>
      </c>
      <c r="F88" s="90" t="s">
        <v>23</v>
      </c>
      <c r="G88" s="90" t="s">
        <v>23</v>
      </c>
      <c r="H88" s="90" t="s">
        <v>26</v>
      </c>
      <c r="I88" s="90" t="s">
        <v>14</v>
      </c>
      <c r="J88" s="90" t="s">
        <v>26</v>
      </c>
      <c r="K88" s="90" t="s">
        <v>23</v>
      </c>
      <c r="L88" s="90" t="s">
        <v>26</v>
      </c>
      <c r="M88" s="90" t="s">
        <v>23</v>
      </c>
      <c r="N88" s="91" t="s">
        <v>26</v>
      </c>
      <c r="O88" s="91" t="s">
        <v>23</v>
      </c>
      <c r="P88" s="91" t="s">
        <v>26</v>
      </c>
      <c r="Q88" s="91" t="s">
        <v>26</v>
      </c>
      <c r="R88" s="91"/>
      <c r="S88" s="91"/>
      <c r="T88" s="91"/>
      <c r="U88" s="91"/>
      <c r="V88" s="91"/>
      <c r="W88" s="91"/>
      <c r="X88" s="91"/>
      <c r="Y88" s="93" t="n">
        <f aca="false">Z88*0.9</f>
        <v>8.52156593406593</v>
      </c>
      <c r="Z88" s="94" t="n">
        <f aca="false">IF((AM88) &gt; 3, AM88,3)</f>
        <v>9.46840659340659</v>
      </c>
      <c r="AA88" s="93" t="n">
        <f aca="false">Z88*1.1</f>
        <v>10.4152472527473</v>
      </c>
      <c r="AB88" s="95" t="n">
        <v>9</v>
      </c>
      <c r="AC88" s="96" t="n">
        <f aca="false">COUNT(AN88:BG88)</f>
        <v>13</v>
      </c>
      <c r="AD88" s="97" t="n">
        <f aca="false">COUNTIF(AN88:BG88,"&gt;0")</f>
        <v>12</v>
      </c>
      <c r="AE88" s="98" t="n">
        <f aca="false">AD88/AB88</f>
        <v>1.33333333333333</v>
      </c>
      <c r="AF88" s="98" t="n">
        <f aca="false">SLOPE(AN88:BG88,AN$13:BG$13)</f>
        <v>0.0934065934065934</v>
      </c>
      <c r="AG88" s="98" t="n">
        <f aca="false">IF(AD88&gt;0,SUM(AN88:BG88)/AD88,-2)</f>
        <v>3.04166666666667</v>
      </c>
      <c r="AH88" s="99" t="n">
        <f aca="false">AE88/($AM88-$B$3)</f>
        <v>0.298391228609489</v>
      </c>
      <c r="AI88" s="99" t="n">
        <f aca="false">AF88/($AM88-$B$3)</f>
        <v>0.0209037811251153</v>
      </c>
      <c r="AJ88" s="99" t="n">
        <f aca="false">AG88/($AM88-$B$3)</f>
        <v>0.680704990265396</v>
      </c>
      <c r="AK88" s="99" t="n">
        <f aca="false">SUM(AH88:AJ88)</f>
        <v>1</v>
      </c>
      <c r="AM88" s="28" t="n">
        <f aca="false">AG88+AF88+AE88+B$3</f>
        <v>9.46840659340659</v>
      </c>
      <c r="AN88" s="100" t="n">
        <f aca="false">IF(ISBLANK(E88),"", VLOOKUP(E88,$A$4:$B$8,2,FALSE()))</f>
        <v>4</v>
      </c>
      <c r="AO88" s="100" t="n">
        <f aca="false">IF(ISBLANK(F88),"", VLOOKUP(F88,$A$4:$B$8,2,FALSE()))</f>
        <v>2</v>
      </c>
      <c r="AP88" s="100" t="n">
        <f aca="false">IF(ISBLANK(G88),"", VLOOKUP(G88,$A$4:$B$8,2,FALSE()))</f>
        <v>2</v>
      </c>
      <c r="AQ88" s="100" t="n">
        <f aca="false">IF(ISBLANK(H88),"", VLOOKUP(H88,$A$4:$B$8,2,FALSE()))</f>
        <v>4</v>
      </c>
      <c r="AR88" s="100" t="n">
        <f aca="false">IF(ISBLANK(I88),"", VLOOKUP(I88,$A$4:$B$8,2,FALSE()))</f>
        <v>-1.5</v>
      </c>
      <c r="AS88" s="100" t="n">
        <f aca="false">IF(ISBLANK(J88),"", VLOOKUP(J88,$A$4:$B$8,2,FALSE()))</f>
        <v>4</v>
      </c>
      <c r="AT88" s="100" t="n">
        <f aca="false">IF(ISBLANK(K88),"", VLOOKUP(K88,$A$4:$B$8,2,FALSE()))</f>
        <v>2</v>
      </c>
      <c r="AU88" s="100" t="n">
        <f aca="false">IF(ISBLANK(L88),"", VLOOKUP(L88,$A$4:$B$8,2,FALSE()))</f>
        <v>4</v>
      </c>
      <c r="AV88" s="100" t="n">
        <f aca="false">IF(ISBLANK(M88),"", VLOOKUP(M88,$A$4:$B$8,2,FALSE()))</f>
        <v>2</v>
      </c>
      <c r="AW88" s="100" t="n">
        <f aca="false">IF(ISBLANK(N88),"", VLOOKUP(N88,$A$4:$B$8,2,FALSE()))</f>
        <v>4</v>
      </c>
      <c r="AX88" s="100" t="n">
        <f aca="false">IF(ISBLANK(O88),"", VLOOKUP(O88,$A$4:$B$8,2,FALSE()))</f>
        <v>2</v>
      </c>
      <c r="AY88" s="100" t="n">
        <f aca="false">IF(ISBLANK(P88),"", VLOOKUP(P88,$A$4:$B$8,2,FALSE()))</f>
        <v>4</v>
      </c>
      <c r="AZ88" s="100" t="n">
        <f aca="false">IF(ISBLANK(Q88),"", VLOOKUP(Q88,$A$4:$B$8,2,FALSE()))</f>
        <v>4</v>
      </c>
      <c r="BA88" s="100" t="str">
        <f aca="false">IF(ISBLANK(R88),"", VLOOKUP(R88,$A$4:$B$8,2,FALSE()))</f>
        <v/>
      </c>
      <c r="BB88" s="100" t="str">
        <f aca="false">IF(ISBLANK(S88),"", VLOOKUP(S88,$A$4:$B$8,2,FALSE()))</f>
        <v/>
      </c>
      <c r="BC88" s="100" t="str">
        <f aca="false">IF(ISBLANK(T88),"", VLOOKUP(T88,$A$4:$B$8,2,FALSE()))</f>
        <v/>
      </c>
      <c r="BD88" s="100" t="str">
        <f aca="false">IF(ISBLANK(U88),"", VLOOKUP(U88,$A$4:$B$8,2,FALSE()))</f>
        <v/>
      </c>
      <c r="BE88" s="100" t="str">
        <f aca="false">IF(ISBLANK(V88),"", VLOOKUP(V88,$A$4:$B$8,2,FALSE()))</f>
        <v/>
      </c>
      <c r="BF88" s="100" t="str">
        <f aca="false">IF(ISBLANK(W88),"", VLOOKUP(W88,$A$4:$B$8,2,FALSE()))</f>
        <v/>
      </c>
      <c r="BG88" s="100" t="str">
        <f aca="false">IF(ISBLANK(X88),"", VLOOKUP(X88,$A$4:$B$8,2,FALSE()))</f>
        <v/>
      </c>
    </row>
    <row r="89" customFormat="false" ht="17.6" hidden="false" customHeight="true" outlineLevel="0" collapsed="false">
      <c r="A89" s="91"/>
      <c r="B89" s="91"/>
      <c r="C89" s="104"/>
      <c r="D89" s="104"/>
      <c r="E89" s="90" t="s">
        <v>14</v>
      </c>
      <c r="F89" s="90" t="s">
        <v>14</v>
      </c>
      <c r="G89" s="90" t="s">
        <v>14</v>
      </c>
      <c r="H89" s="90" t="s">
        <v>23</v>
      </c>
      <c r="I89" s="90" t="s">
        <v>14</v>
      </c>
      <c r="J89" s="90" t="s">
        <v>20</v>
      </c>
      <c r="K89" s="90" t="s">
        <v>20</v>
      </c>
      <c r="L89" s="90" t="s">
        <v>20</v>
      </c>
      <c r="M89" s="90" t="s">
        <v>20</v>
      </c>
      <c r="N89" s="91" t="s">
        <v>14</v>
      </c>
      <c r="O89" s="91" t="s">
        <v>20</v>
      </c>
      <c r="P89" s="91" t="s">
        <v>20</v>
      </c>
      <c r="Q89" s="91"/>
      <c r="R89" s="91"/>
      <c r="S89" s="91"/>
      <c r="T89" s="91"/>
      <c r="U89" s="91"/>
      <c r="V89" s="91"/>
      <c r="W89" s="91"/>
      <c r="X89" s="91"/>
      <c r="Y89" s="93" t="n">
        <f aca="false">Z89*0.9</f>
        <v>5.42949550449551</v>
      </c>
      <c r="Z89" s="94" t="n">
        <f aca="false">IF((AM89) &gt; 3, AM89,3)</f>
        <v>6.03277278277278</v>
      </c>
      <c r="AA89" s="93" t="n">
        <f aca="false">Z89*1.1</f>
        <v>6.63605006105006</v>
      </c>
      <c r="AB89" s="95" t="n">
        <v>9</v>
      </c>
      <c r="AC89" s="96" t="n">
        <f aca="false">COUNT(AN89:BG89)</f>
        <v>12</v>
      </c>
      <c r="AD89" s="97" t="n">
        <f aca="false">COUNTIF(AN89:BG89,"&gt;0")</f>
        <v>7</v>
      </c>
      <c r="AE89" s="98" t="n">
        <f aca="false">AD89/AB89</f>
        <v>0.777777777777778</v>
      </c>
      <c r="AF89" s="98" t="n">
        <f aca="false">SLOPE(AN89:BG89,AN$13:BG$13)</f>
        <v>0.183566433566434</v>
      </c>
      <c r="AG89" s="98" t="n">
        <f aca="false">IF(AD89&gt;0,SUM(AN89:BG89)/AD89,-2)</f>
        <v>0.0714285714285714</v>
      </c>
      <c r="AH89" s="99" t="n">
        <f aca="false">AE89/($AM89-$B$3)</f>
        <v>0.753096703119542</v>
      </c>
      <c r="AI89" s="99" t="n">
        <f aca="false">AF89/($AM89-$B$3)</f>
        <v>0.177741354757235</v>
      </c>
      <c r="AJ89" s="99" t="n">
        <f aca="false">AG89/($AM89-$B$3)</f>
        <v>0.0691619421232232</v>
      </c>
      <c r="AK89" s="99" t="n">
        <f aca="false">SUM(AH89:AJ89)</f>
        <v>1</v>
      </c>
      <c r="AM89" s="28" t="n">
        <f aca="false">AG89+AF89+AE89+B$3</f>
        <v>6.03277278277278</v>
      </c>
      <c r="AN89" s="100" t="n">
        <f aca="false">IF(ISBLANK(E89),"", VLOOKUP(E89,$A$4:$B$8,2,FALSE()))</f>
        <v>-1.5</v>
      </c>
      <c r="AO89" s="100" t="n">
        <f aca="false">IF(ISBLANK(F89),"", VLOOKUP(F89,$A$4:$B$8,2,FALSE()))</f>
        <v>-1.5</v>
      </c>
      <c r="AP89" s="100" t="n">
        <f aca="false">IF(ISBLANK(G89),"", VLOOKUP(G89,$A$4:$B$8,2,FALSE()))</f>
        <v>-1.5</v>
      </c>
      <c r="AQ89" s="100" t="n">
        <f aca="false">IF(ISBLANK(H89),"", VLOOKUP(H89,$A$4:$B$8,2,FALSE()))</f>
        <v>2</v>
      </c>
      <c r="AR89" s="100" t="n">
        <f aca="false">IF(ISBLANK(I89),"", VLOOKUP(I89,$A$4:$B$8,2,FALSE()))</f>
        <v>-1.5</v>
      </c>
      <c r="AS89" s="100" t="n">
        <f aca="false">IF(ISBLANK(J89),"", VLOOKUP(J89,$A$4:$B$8,2,FALSE()))</f>
        <v>1</v>
      </c>
      <c r="AT89" s="100" t="n">
        <f aca="false">IF(ISBLANK(K89),"", VLOOKUP(K89,$A$4:$B$8,2,FALSE()))</f>
        <v>1</v>
      </c>
      <c r="AU89" s="100" t="n">
        <f aca="false">IF(ISBLANK(L89),"", VLOOKUP(L89,$A$4:$B$8,2,FALSE()))</f>
        <v>1</v>
      </c>
      <c r="AV89" s="100" t="n">
        <f aca="false">IF(ISBLANK(M89),"", VLOOKUP(M89,$A$4:$B$8,2,FALSE()))</f>
        <v>1</v>
      </c>
      <c r="AW89" s="100" t="n">
        <f aca="false">IF(ISBLANK(N89),"", VLOOKUP(N89,$A$4:$B$8,2,FALSE()))</f>
        <v>-1.5</v>
      </c>
      <c r="AX89" s="100" t="n">
        <f aca="false">IF(ISBLANK(O89),"", VLOOKUP(O89,$A$4:$B$8,2,FALSE()))</f>
        <v>1</v>
      </c>
      <c r="AY89" s="100" t="n">
        <f aca="false">IF(ISBLANK(P89),"", VLOOKUP(P89,$A$4:$B$8,2,FALSE()))</f>
        <v>1</v>
      </c>
      <c r="AZ89" s="100" t="str">
        <f aca="false">IF(ISBLANK(Q89),"", VLOOKUP(Q89,$A$4:$B$8,2,FALSE()))</f>
        <v/>
      </c>
      <c r="BA89" s="100" t="str">
        <f aca="false">IF(ISBLANK(R89),"", VLOOKUP(R89,$A$4:$B$8,2,FALSE()))</f>
        <v/>
      </c>
      <c r="BB89" s="100" t="str">
        <f aca="false">IF(ISBLANK(S89),"", VLOOKUP(S89,$A$4:$B$8,2,FALSE()))</f>
        <v/>
      </c>
      <c r="BC89" s="100" t="str">
        <f aca="false">IF(ISBLANK(T89),"", VLOOKUP(T89,$A$4:$B$8,2,FALSE()))</f>
        <v/>
      </c>
      <c r="BD89" s="100" t="str">
        <f aca="false">IF(ISBLANK(U89),"", VLOOKUP(U89,$A$4:$B$8,2,FALSE()))</f>
        <v/>
      </c>
      <c r="BE89" s="100" t="str">
        <f aca="false">IF(ISBLANK(V89),"", VLOOKUP(V89,$A$4:$B$8,2,FALSE()))</f>
        <v/>
      </c>
      <c r="BF89" s="100" t="str">
        <f aca="false">IF(ISBLANK(W89),"", VLOOKUP(W89,$A$4:$B$8,2,FALSE()))</f>
        <v/>
      </c>
      <c r="BG89" s="100" t="str">
        <f aca="false">IF(ISBLANK(X89),"", VLOOKUP(X89,$A$4:$B$8,2,FALSE()))</f>
        <v/>
      </c>
    </row>
    <row r="90" customFormat="false" ht="17.6" hidden="false" customHeight="true" outlineLevel="0" collapsed="false">
      <c r="A90" s="91"/>
      <c r="B90" s="91"/>
      <c r="C90" s="104"/>
      <c r="D90" s="104"/>
      <c r="E90" s="90" t="s">
        <v>14</v>
      </c>
      <c r="F90" s="90" t="s">
        <v>26</v>
      </c>
      <c r="G90" s="90" t="s">
        <v>20</v>
      </c>
      <c r="H90" s="90" t="s">
        <v>20</v>
      </c>
      <c r="I90" s="90" t="s">
        <v>23</v>
      </c>
      <c r="J90" s="90" t="s">
        <v>20</v>
      </c>
      <c r="K90" s="90" t="s">
        <v>20</v>
      </c>
      <c r="L90" s="90" t="s">
        <v>26</v>
      </c>
      <c r="M90" s="90" t="s">
        <v>20</v>
      </c>
      <c r="N90" s="91"/>
      <c r="O90" s="91"/>
      <c r="P90" s="91"/>
      <c r="Q90" s="91"/>
      <c r="R90" s="91"/>
      <c r="S90" s="91"/>
      <c r="T90" s="91"/>
      <c r="U90" s="91"/>
      <c r="V90" s="91"/>
      <c r="W90" s="91"/>
      <c r="X90" s="91"/>
      <c r="Y90" s="93" t="n">
        <f aca="false">Z90*0.9</f>
        <v>6.96875</v>
      </c>
      <c r="Z90" s="94" t="n">
        <f aca="false">IF((AM90) &gt; 3, AM90,3)</f>
        <v>7.74305555555556</v>
      </c>
      <c r="AA90" s="93" t="n">
        <f aca="false">Z90*1.1</f>
        <v>8.51736111111111</v>
      </c>
      <c r="AB90" s="95" t="n">
        <v>9</v>
      </c>
      <c r="AC90" s="96" t="n">
        <f aca="false">COUNT(AN90:BG90)</f>
        <v>9</v>
      </c>
      <c r="AD90" s="97" t="n">
        <f aca="false">COUNTIF(AN90:BG90,"&gt;0")</f>
        <v>8</v>
      </c>
      <c r="AE90" s="98" t="n">
        <f aca="false">AD90/AB90</f>
        <v>0.888888888888889</v>
      </c>
      <c r="AF90" s="98" t="n">
        <f aca="false">SLOPE(AN90:BG90,AN$13:BG$13)</f>
        <v>0.166666666666667</v>
      </c>
      <c r="AG90" s="98" t="n">
        <f aca="false">IF(AD90&gt;0,SUM(AN90:BG90)/AD90,-2)</f>
        <v>1.6875</v>
      </c>
      <c r="AH90" s="99" t="n">
        <f aca="false">AE90/($AM90-$B$3)</f>
        <v>0.324050632911392</v>
      </c>
      <c r="AI90" s="99" t="n">
        <f aca="false">AF90/($AM90-$B$3)</f>
        <v>0.0607594936708861</v>
      </c>
      <c r="AJ90" s="99" t="n">
        <f aca="false">AG90/($AM90-$B$3)</f>
        <v>0.615189873417722</v>
      </c>
      <c r="AK90" s="99" t="n">
        <f aca="false">SUM(AH90:AJ90)</f>
        <v>1</v>
      </c>
      <c r="AM90" s="28" t="n">
        <f aca="false">AG90+AF90+AE90+B$3</f>
        <v>7.74305555555556</v>
      </c>
      <c r="AN90" s="100" t="n">
        <f aca="false">IF(ISBLANK(E90),"", VLOOKUP(E90,$A$4:$B$8,2,FALSE()))</f>
        <v>-1.5</v>
      </c>
      <c r="AO90" s="100" t="n">
        <f aca="false">IF(ISBLANK(F90),"", VLOOKUP(F90,$A$4:$B$8,2,FALSE()))</f>
        <v>4</v>
      </c>
      <c r="AP90" s="100" t="n">
        <f aca="false">IF(ISBLANK(G90),"", VLOOKUP(G90,$A$4:$B$8,2,FALSE()))</f>
        <v>1</v>
      </c>
      <c r="AQ90" s="100" t="n">
        <f aca="false">IF(ISBLANK(H90),"", VLOOKUP(H90,$A$4:$B$8,2,FALSE()))</f>
        <v>1</v>
      </c>
      <c r="AR90" s="100" t="n">
        <f aca="false">IF(ISBLANK(I90),"", VLOOKUP(I90,$A$4:$B$8,2,FALSE()))</f>
        <v>2</v>
      </c>
      <c r="AS90" s="100" t="n">
        <f aca="false">IF(ISBLANK(J90),"", VLOOKUP(J90,$A$4:$B$8,2,FALSE()))</f>
        <v>1</v>
      </c>
      <c r="AT90" s="100" t="n">
        <f aca="false">IF(ISBLANK(K90),"", VLOOKUP(K90,$A$4:$B$8,2,FALSE()))</f>
        <v>1</v>
      </c>
      <c r="AU90" s="100" t="n">
        <f aca="false">IF(ISBLANK(L90),"", VLOOKUP(L90,$A$4:$B$8,2,FALSE()))</f>
        <v>4</v>
      </c>
      <c r="AV90" s="100" t="n">
        <f aca="false">IF(ISBLANK(M90),"", VLOOKUP(M90,$A$4:$B$8,2,FALSE()))</f>
        <v>1</v>
      </c>
      <c r="AW90" s="100" t="str">
        <f aca="false">IF(ISBLANK(N90),"", VLOOKUP(N90,$A$4:$B$8,2,FALSE()))</f>
        <v/>
      </c>
      <c r="AX90" s="100" t="str">
        <f aca="false">IF(ISBLANK(O90),"", VLOOKUP(O90,$A$4:$B$8,2,FALSE()))</f>
        <v/>
      </c>
      <c r="AY90" s="100" t="str">
        <f aca="false">IF(ISBLANK(P90),"", VLOOKUP(P90,$A$4:$B$8,2,FALSE()))</f>
        <v/>
      </c>
      <c r="AZ90" s="100" t="str">
        <f aca="false">IF(ISBLANK(Q90),"", VLOOKUP(Q90,$A$4:$B$8,2,FALSE()))</f>
        <v/>
      </c>
      <c r="BA90" s="100" t="str">
        <f aca="false">IF(ISBLANK(R90),"", VLOOKUP(R90,$A$4:$B$8,2,FALSE()))</f>
        <v/>
      </c>
      <c r="BB90" s="100" t="str">
        <f aca="false">IF(ISBLANK(S90),"", VLOOKUP(S90,$A$4:$B$8,2,FALSE()))</f>
        <v/>
      </c>
      <c r="BC90" s="100" t="str">
        <f aca="false">IF(ISBLANK(T90),"", VLOOKUP(T90,$A$4:$B$8,2,FALSE()))</f>
        <v/>
      </c>
      <c r="BD90" s="100" t="str">
        <f aca="false">IF(ISBLANK(U90),"", VLOOKUP(U90,$A$4:$B$8,2,FALSE()))</f>
        <v/>
      </c>
      <c r="BE90" s="100" t="str">
        <f aca="false">IF(ISBLANK(V90),"", VLOOKUP(V90,$A$4:$B$8,2,FALSE()))</f>
        <v/>
      </c>
      <c r="BF90" s="100" t="str">
        <f aca="false">IF(ISBLANK(W90),"", VLOOKUP(W90,$A$4:$B$8,2,FALSE()))</f>
        <v/>
      </c>
      <c r="BG90" s="100" t="str">
        <f aca="false">IF(ISBLANK(X90),"", VLOOKUP(X90,$A$4:$B$8,2,FALSE()))</f>
        <v/>
      </c>
    </row>
    <row r="91" customFormat="false" ht="17.6" hidden="false" customHeight="true" outlineLevel="0" collapsed="false">
      <c r="A91" s="91"/>
      <c r="B91" s="91"/>
      <c r="C91" s="104"/>
      <c r="D91" s="104"/>
      <c r="E91" s="90" t="s">
        <v>14</v>
      </c>
      <c r="F91" s="90" t="s">
        <v>14</v>
      </c>
      <c r="G91" s="90" t="s">
        <v>20</v>
      </c>
      <c r="H91" s="90" t="s">
        <v>26</v>
      </c>
      <c r="I91" s="90" t="s">
        <v>20</v>
      </c>
      <c r="J91" s="90" t="s">
        <v>23</v>
      </c>
      <c r="K91" s="90" t="s">
        <v>14</v>
      </c>
      <c r="L91" s="90" t="s">
        <v>20</v>
      </c>
      <c r="M91" s="90" t="s">
        <v>23</v>
      </c>
      <c r="N91" s="91" t="s">
        <v>23</v>
      </c>
      <c r="O91" s="91"/>
      <c r="P91" s="91"/>
      <c r="Q91" s="91"/>
      <c r="R91" s="91"/>
      <c r="S91" s="91"/>
      <c r="T91" s="91"/>
      <c r="U91" s="91"/>
      <c r="V91" s="91"/>
      <c r="W91" s="91"/>
      <c r="X91" s="91"/>
      <c r="Y91" s="93" t="n">
        <f aca="false">Z91*0.9</f>
        <v>6.51376623376623</v>
      </c>
      <c r="Z91" s="94" t="n">
        <f aca="false">IF((AM91) &gt; 3, AM91,3)</f>
        <v>7.23751803751804</v>
      </c>
      <c r="AA91" s="93" t="n">
        <f aca="false">Z91*1.1</f>
        <v>7.96126984126984</v>
      </c>
      <c r="AB91" s="95" t="n">
        <v>9</v>
      </c>
      <c r="AC91" s="96" t="n">
        <f aca="false">COUNT(AN91:BG91)</f>
        <v>10</v>
      </c>
      <c r="AD91" s="97" t="n">
        <f aca="false">COUNTIF(AN91:BG91,"&gt;0")</f>
        <v>7</v>
      </c>
      <c r="AE91" s="98" t="n">
        <f aca="false">AD91/AB91</f>
        <v>0.777777777777778</v>
      </c>
      <c r="AF91" s="98" t="n">
        <f aca="false">SLOPE(AN91:BG91,AN$13:BG$13)</f>
        <v>0.245454545454545</v>
      </c>
      <c r="AG91" s="98" t="n">
        <f aca="false">IF(AD91&gt;0,SUM(AN91:BG91)/AD91,-2)</f>
        <v>1.21428571428571</v>
      </c>
      <c r="AH91" s="99" t="n">
        <f aca="false">AE91/($AM91-$B$3)</f>
        <v>0.347607377789243</v>
      </c>
      <c r="AI91" s="99" t="n">
        <f aca="false">AF91/($AM91-$B$3)</f>
        <v>0.109699471172449</v>
      </c>
      <c r="AJ91" s="99" t="n">
        <f aca="false">AG91/($AM91-$B$3)</f>
        <v>0.542693151038308</v>
      </c>
      <c r="AK91" s="99" t="n">
        <f aca="false">SUM(AH91:AJ91)</f>
        <v>1</v>
      </c>
      <c r="AM91" s="28" t="n">
        <f aca="false">AG91+AF91+AE91+B$3</f>
        <v>7.23751803751804</v>
      </c>
      <c r="AN91" s="100" t="n">
        <f aca="false">IF(ISBLANK(E91),"", VLOOKUP(E91,$A$4:$B$8,2,FALSE()))</f>
        <v>-1.5</v>
      </c>
      <c r="AO91" s="100" t="n">
        <f aca="false">IF(ISBLANK(F91),"", VLOOKUP(F91,$A$4:$B$8,2,FALSE()))</f>
        <v>-1.5</v>
      </c>
      <c r="AP91" s="100" t="n">
        <f aca="false">IF(ISBLANK(G91),"", VLOOKUP(G91,$A$4:$B$8,2,FALSE()))</f>
        <v>1</v>
      </c>
      <c r="AQ91" s="100" t="n">
        <f aca="false">IF(ISBLANK(H91),"", VLOOKUP(H91,$A$4:$B$8,2,FALSE()))</f>
        <v>4</v>
      </c>
      <c r="AR91" s="100" t="n">
        <f aca="false">IF(ISBLANK(I91),"", VLOOKUP(I91,$A$4:$B$8,2,FALSE()))</f>
        <v>1</v>
      </c>
      <c r="AS91" s="100" t="n">
        <f aca="false">IF(ISBLANK(J91),"", VLOOKUP(J91,$A$4:$B$8,2,FALSE()))</f>
        <v>2</v>
      </c>
      <c r="AT91" s="100" t="n">
        <f aca="false">IF(ISBLANK(K91),"", VLOOKUP(K91,$A$4:$B$8,2,FALSE()))</f>
        <v>-1.5</v>
      </c>
      <c r="AU91" s="100" t="n">
        <f aca="false">IF(ISBLANK(L91),"", VLOOKUP(L91,$A$4:$B$8,2,FALSE()))</f>
        <v>1</v>
      </c>
      <c r="AV91" s="100" t="n">
        <f aca="false">IF(ISBLANK(M91),"", VLOOKUP(M91,$A$4:$B$8,2,FALSE()))</f>
        <v>2</v>
      </c>
      <c r="AW91" s="100" t="n">
        <f aca="false">IF(ISBLANK(N91),"", VLOOKUP(N91,$A$4:$B$8,2,FALSE()))</f>
        <v>2</v>
      </c>
      <c r="AX91" s="100" t="str">
        <f aca="false">IF(ISBLANK(O91),"", VLOOKUP(O91,$A$4:$B$8,2,FALSE()))</f>
        <v/>
      </c>
      <c r="AY91" s="100" t="str">
        <f aca="false">IF(ISBLANK(P91),"", VLOOKUP(P91,$A$4:$B$8,2,FALSE()))</f>
        <v/>
      </c>
      <c r="AZ91" s="100" t="str">
        <f aca="false">IF(ISBLANK(Q91),"", VLOOKUP(Q91,$A$4:$B$8,2,FALSE()))</f>
        <v/>
      </c>
      <c r="BA91" s="100" t="str">
        <f aca="false">IF(ISBLANK(R91),"", VLOOKUP(R91,$A$4:$B$8,2,FALSE()))</f>
        <v/>
      </c>
      <c r="BB91" s="100" t="str">
        <f aca="false">IF(ISBLANK(S91),"", VLOOKUP(S91,$A$4:$B$8,2,FALSE()))</f>
        <v/>
      </c>
      <c r="BC91" s="100" t="str">
        <f aca="false">IF(ISBLANK(T91),"", VLOOKUP(T91,$A$4:$B$8,2,FALSE()))</f>
        <v/>
      </c>
      <c r="BD91" s="100" t="str">
        <f aca="false">IF(ISBLANK(U91),"", VLOOKUP(U91,$A$4:$B$8,2,FALSE()))</f>
        <v/>
      </c>
      <c r="BE91" s="100" t="str">
        <f aca="false">IF(ISBLANK(V91),"", VLOOKUP(V91,$A$4:$B$8,2,FALSE()))</f>
        <v/>
      </c>
      <c r="BF91" s="100" t="str">
        <f aca="false">IF(ISBLANK(W91),"", VLOOKUP(W91,$A$4:$B$8,2,FALSE()))</f>
        <v/>
      </c>
      <c r="BG91" s="100" t="str">
        <f aca="false">IF(ISBLANK(X91),"", VLOOKUP(X91,$A$4:$B$8,2,FALSE()))</f>
        <v/>
      </c>
    </row>
    <row r="92" customFormat="false" ht="17.6" hidden="false" customHeight="true" outlineLevel="0" collapsed="false">
      <c r="A92" s="91"/>
      <c r="B92" s="91"/>
      <c r="C92" s="104"/>
      <c r="D92" s="104"/>
      <c r="E92" s="90" t="s">
        <v>20</v>
      </c>
      <c r="F92" s="90" t="s">
        <v>23</v>
      </c>
      <c r="G92" s="90" t="s">
        <v>26</v>
      </c>
      <c r="H92" s="90" t="s">
        <v>23</v>
      </c>
      <c r="I92" s="90" t="s">
        <v>23</v>
      </c>
      <c r="J92" s="90" t="s">
        <v>23</v>
      </c>
      <c r="K92" s="90" t="s">
        <v>26</v>
      </c>
      <c r="L92" s="90" t="s">
        <v>20</v>
      </c>
      <c r="M92" s="90" t="s">
        <v>23</v>
      </c>
      <c r="N92" s="91" t="s">
        <v>20</v>
      </c>
      <c r="O92" s="91" t="s">
        <v>20</v>
      </c>
      <c r="P92" s="91"/>
      <c r="Q92" s="91"/>
      <c r="R92" s="91"/>
      <c r="S92" s="91"/>
      <c r="T92" s="91"/>
      <c r="U92" s="91"/>
      <c r="V92" s="91"/>
      <c r="W92" s="91"/>
      <c r="X92" s="91"/>
      <c r="Y92" s="93" t="n">
        <f aca="false">Z92*0.9</f>
        <v>7.31818181818182</v>
      </c>
      <c r="Z92" s="94" t="n">
        <f aca="false">IF((AM92) &gt; 3, AM92,3)</f>
        <v>8.13131313131313</v>
      </c>
      <c r="AA92" s="93" t="n">
        <f aca="false">Z92*1.1</f>
        <v>8.94444444444444</v>
      </c>
      <c r="AB92" s="95" t="n">
        <v>9</v>
      </c>
      <c r="AC92" s="96" t="n">
        <f aca="false">COUNT(AN92:BG92)</f>
        <v>11</v>
      </c>
      <c r="AD92" s="97" t="n">
        <f aca="false">COUNTIF(AN92:BG92,"&gt;0")</f>
        <v>11</v>
      </c>
      <c r="AE92" s="98" t="n">
        <f aca="false">AD92/AB92</f>
        <v>1.22222222222222</v>
      </c>
      <c r="AF92" s="98" t="n">
        <f aca="false">SLOPE(AN92:BG92,AN$13:BG$13)</f>
        <v>-0.0909090909090909</v>
      </c>
      <c r="AG92" s="98" t="n">
        <f aca="false">IF(AD92&gt;0,SUM(AN92:BG92)/AD92,-2)</f>
        <v>2</v>
      </c>
      <c r="AH92" s="99" t="n">
        <f aca="false">AE92/($AM92-$B$3)</f>
        <v>0.390322580645161</v>
      </c>
      <c r="AI92" s="99" t="n">
        <f aca="false">AF92/($AM92-$B$3)</f>
        <v>-0.0290322580645161</v>
      </c>
      <c r="AJ92" s="99" t="n">
        <f aca="false">AG92/($AM92-$B$3)</f>
        <v>0.638709677419355</v>
      </c>
      <c r="AK92" s="99" t="n">
        <f aca="false">SUM(AH92:AJ92)</f>
        <v>1</v>
      </c>
      <c r="AM92" s="28" t="n">
        <f aca="false">AG92+AF92+AE92+B$3</f>
        <v>8.13131313131313</v>
      </c>
      <c r="AN92" s="100" t="n">
        <f aca="false">IF(ISBLANK(E92),"", VLOOKUP(E92,$A$4:$B$8,2,FALSE()))</f>
        <v>1</v>
      </c>
      <c r="AO92" s="100" t="n">
        <f aca="false">IF(ISBLANK(F92),"", VLOOKUP(F92,$A$4:$B$8,2,FALSE()))</f>
        <v>2</v>
      </c>
      <c r="AP92" s="100" t="n">
        <f aca="false">IF(ISBLANK(G92),"", VLOOKUP(G92,$A$4:$B$8,2,FALSE()))</f>
        <v>4</v>
      </c>
      <c r="AQ92" s="100" t="n">
        <f aca="false">IF(ISBLANK(H92),"", VLOOKUP(H92,$A$4:$B$8,2,FALSE()))</f>
        <v>2</v>
      </c>
      <c r="AR92" s="100" t="n">
        <f aca="false">IF(ISBLANK(I92),"", VLOOKUP(I92,$A$4:$B$8,2,FALSE()))</f>
        <v>2</v>
      </c>
      <c r="AS92" s="100" t="n">
        <f aca="false">IF(ISBLANK(J92),"", VLOOKUP(J92,$A$4:$B$8,2,FALSE()))</f>
        <v>2</v>
      </c>
      <c r="AT92" s="100" t="n">
        <f aca="false">IF(ISBLANK(K92),"", VLOOKUP(K92,$A$4:$B$8,2,FALSE()))</f>
        <v>4</v>
      </c>
      <c r="AU92" s="100" t="n">
        <f aca="false">IF(ISBLANK(L92),"", VLOOKUP(L92,$A$4:$B$8,2,FALSE()))</f>
        <v>1</v>
      </c>
      <c r="AV92" s="100" t="n">
        <f aca="false">IF(ISBLANK(M92),"", VLOOKUP(M92,$A$4:$B$8,2,FALSE()))</f>
        <v>2</v>
      </c>
      <c r="AW92" s="100" t="n">
        <f aca="false">IF(ISBLANK(N92),"", VLOOKUP(N92,$A$4:$B$8,2,FALSE()))</f>
        <v>1</v>
      </c>
      <c r="AX92" s="100" t="n">
        <f aca="false">IF(ISBLANK(O92),"", VLOOKUP(O92,$A$4:$B$8,2,FALSE()))</f>
        <v>1</v>
      </c>
      <c r="AY92" s="100" t="str">
        <f aca="false">IF(ISBLANK(P92),"", VLOOKUP(P92,$A$4:$B$8,2,FALSE()))</f>
        <v/>
      </c>
      <c r="AZ92" s="100" t="str">
        <f aca="false">IF(ISBLANK(Q92),"", VLOOKUP(Q92,$A$4:$B$8,2,FALSE()))</f>
        <v/>
      </c>
      <c r="BA92" s="100" t="str">
        <f aca="false">IF(ISBLANK(R92),"", VLOOKUP(R92,$A$4:$B$8,2,FALSE()))</f>
        <v/>
      </c>
      <c r="BB92" s="100" t="str">
        <f aca="false">IF(ISBLANK(S92),"", VLOOKUP(S92,$A$4:$B$8,2,FALSE()))</f>
        <v/>
      </c>
      <c r="BC92" s="100" t="str">
        <f aca="false">IF(ISBLANK(T92),"", VLOOKUP(T92,$A$4:$B$8,2,FALSE()))</f>
        <v/>
      </c>
      <c r="BD92" s="100" t="str">
        <f aca="false">IF(ISBLANK(U92),"", VLOOKUP(U92,$A$4:$B$8,2,FALSE()))</f>
        <v/>
      </c>
      <c r="BE92" s="100" t="str">
        <f aca="false">IF(ISBLANK(V92),"", VLOOKUP(V92,$A$4:$B$8,2,FALSE()))</f>
        <v/>
      </c>
      <c r="BF92" s="100" t="str">
        <f aca="false">IF(ISBLANK(W92),"", VLOOKUP(W92,$A$4:$B$8,2,FALSE()))</f>
        <v/>
      </c>
      <c r="BG92" s="100" t="str">
        <f aca="false">IF(ISBLANK(X92),"", VLOOKUP(X92,$A$4:$B$8,2,FALSE()))</f>
        <v/>
      </c>
    </row>
    <row r="93" customFormat="false" ht="17.6" hidden="false" customHeight="true" outlineLevel="0" collapsed="false">
      <c r="A93" s="91"/>
      <c r="B93" s="91"/>
      <c r="C93" s="104"/>
      <c r="D93" s="104"/>
      <c r="E93" s="90" t="s">
        <v>26</v>
      </c>
      <c r="F93" s="90" t="s">
        <v>14</v>
      </c>
      <c r="G93" s="90" t="s">
        <v>26</v>
      </c>
      <c r="H93" s="90" t="s">
        <v>23</v>
      </c>
      <c r="I93" s="90" t="s">
        <v>14</v>
      </c>
      <c r="J93" s="90" t="s">
        <v>23</v>
      </c>
      <c r="K93" s="90" t="s">
        <v>23</v>
      </c>
      <c r="L93" s="90" t="s">
        <v>23</v>
      </c>
      <c r="M93" s="90" t="s">
        <v>23</v>
      </c>
      <c r="N93" s="91" t="s">
        <v>20</v>
      </c>
      <c r="O93" s="91" t="s">
        <v>20</v>
      </c>
      <c r="P93" s="91"/>
      <c r="Q93" s="91"/>
      <c r="R93" s="91"/>
      <c r="S93" s="91"/>
      <c r="T93" s="91"/>
      <c r="U93" s="91"/>
      <c r="V93" s="91"/>
      <c r="W93" s="90"/>
      <c r="X93" s="91"/>
      <c r="Y93" s="93" t="n">
        <f aca="false">Z93*0.9</f>
        <v>7.03863636363636</v>
      </c>
      <c r="Z93" s="94" t="n">
        <f aca="false">IF((AM93) &gt; 3, AM93,3)</f>
        <v>7.82070707070707</v>
      </c>
      <c r="AA93" s="93" t="n">
        <f aca="false">Z93*1.1</f>
        <v>8.60277777777778</v>
      </c>
      <c r="AB93" s="95" t="n">
        <v>9</v>
      </c>
      <c r="AC93" s="96" t="n">
        <f aca="false">COUNT(AN93:BG93)</f>
        <v>11</v>
      </c>
      <c r="AD93" s="97" t="n">
        <f aca="false">COUNTIF(AN93:BG93,"&gt;0")</f>
        <v>9</v>
      </c>
      <c r="AE93" s="98" t="n">
        <f aca="false">AD93/AB93</f>
        <v>1</v>
      </c>
      <c r="AF93" s="98" t="n">
        <f aca="false">SLOPE(AN93:BG93,AN$13:BG$13)</f>
        <v>-0.0681818181818182</v>
      </c>
      <c r="AG93" s="98" t="n">
        <f aca="false">IF(AD93&gt;0,SUM(AN93:BG93)/AD93,-2)</f>
        <v>1.88888888888889</v>
      </c>
      <c r="AH93" s="99" t="n">
        <f aca="false">AE93/($AM93-$B$3)</f>
        <v>0.354521038495971</v>
      </c>
      <c r="AI93" s="99" t="n">
        <f aca="false">AF93/($AM93-$B$3)</f>
        <v>-0.0241718889883617</v>
      </c>
      <c r="AJ93" s="99" t="n">
        <f aca="false">AG93/($AM93-$B$3)</f>
        <v>0.66965085049239</v>
      </c>
      <c r="AK93" s="99" t="n">
        <f aca="false">SUM(AH93:AJ93)</f>
        <v>1</v>
      </c>
      <c r="AM93" s="28" t="n">
        <f aca="false">AG93+AF93+AE93+B$3</f>
        <v>7.82070707070707</v>
      </c>
      <c r="AN93" s="100" t="n">
        <f aca="false">IF(ISBLANK(E93),"", VLOOKUP(E93,$A$4:$B$8,2,FALSE()))</f>
        <v>4</v>
      </c>
      <c r="AO93" s="100" t="n">
        <f aca="false">IF(ISBLANK(F93),"", VLOOKUP(F93,$A$4:$B$8,2,FALSE()))</f>
        <v>-1.5</v>
      </c>
      <c r="AP93" s="100" t="n">
        <f aca="false">IF(ISBLANK(G93),"", VLOOKUP(G93,$A$4:$B$8,2,FALSE()))</f>
        <v>4</v>
      </c>
      <c r="AQ93" s="100" t="n">
        <f aca="false">IF(ISBLANK(H93),"", VLOOKUP(H93,$A$4:$B$8,2,FALSE()))</f>
        <v>2</v>
      </c>
      <c r="AR93" s="100" t="n">
        <f aca="false">IF(ISBLANK(I93),"", VLOOKUP(I93,$A$4:$B$8,2,FALSE()))</f>
        <v>-1.5</v>
      </c>
      <c r="AS93" s="100" t="n">
        <f aca="false">IF(ISBLANK(J93),"", VLOOKUP(J93,$A$4:$B$8,2,FALSE()))</f>
        <v>2</v>
      </c>
      <c r="AT93" s="100" t="n">
        <f aca="false">IF(ISBLANK(K93),"", VLOOKUP(K93,$A$4:$B$8,2,FALSE()))</f>
        <v>2</v>
      </c>
      <c r="AU93" s="100" t="n">
        <f aca="false">IF(ISBLANK(L93),"", VLOOKUP(L93,$A$4:$B$8,2,FALSE()))</f>
        <v>2</v>
      </c>
      <c r="AV93" s="100" t="n">
        <f aca="false">IF(ISBLANK(M93),"", VLOOKUP(M93,$A$4:$B$8,2,FALSE()))</f>
        <v>2</v>
      </c>
      <c r="AW93" s="100" t="n">
        <f aca="false">IF(ISBLANK(N93),"", VLOOKUP(N93,$A$4:$B$8,2,FALSE()))</f>
        <v>1</v>
      </c>
      <c r="AX93" s="100" t="n">
        <f aca="false">IF(ISBLANK(O93),"", VLOOKUP(O93,$A$4:$B$8,2,FALSE()))</f>
        <v>1</v>
      </c>
      <c r="AY93" s="100" t="str">
        <f aca="false">IF(ISBLANK(P93),"", VLOOKUP(P93,$A$4:$B$8,2,FALSE()))</f>
        <v/>
      </c>
      <c r="AZ93" s="100" t="str">
        <f aca="false">IF(ISBLANK(Q93),"", VLOOKUP(Q93,$A$4:$B$8,2,FALSE()))</f>
        <v/>
      </c>
      <c r="BA93" s="100" t="str">
        <f aca="false">IF(ISBLANK(R93),"", VLOOKUP(R93,$A$4:$B$8,2,FALSE()))</f>
        <v/>
      </c>
      <c r="BB93" s="100" t="str">
        <f aca="false">IF(ISBLANK(S93),"", VLOOKUP(S93,$A$4:$B$8,2,FALSE()))</f>
        <v/>
      </c>
      <c r="BC93" s="100" t="str">
        <f aca="false">IF(ISBLANK(T93),"", VLOOKUP(T93,$A$4:$B$8,2,FALSE()))</f>
        <v/>
      </c>
      <c r="BD93" s="100" t="str">
        <f aca="false">IF(ISBLANK(U93),"", VLOOKUP(U93,$A$4:$B$8,2,FALSE()))</f>
        <v/>
      </c>
      <c r="BE93" s="100" t="str">
        <f aca="false">IF(ISBLANK(V93),"", VLOOKUP(V93,$A$4:$B$8,2,FALSE()))</f>
        <v/>
      </c>
      <c r="BF93" s="100" t="str">
        <f aca="false">IF(ISBLANK(W93),"", VLOOKUP(W93,$A$4:$B$8,2,FALSE()))</f>
        <v/>
      </c>
      <c r="BG93" s="100" t="str">
        <f aca="false">IF(ISBLANK(X93),"", VLOOKUP(X93,$A$4:$B$8,2,FALSE()))</f>
        <v/>
      </c>
    </row>
    <row r="94" customFormat="false" ht="17.6" hidden="false" customHeight="true" outlineLevel="0" collapsed="false">
      <c r="A94" s="91"/>
      <c r="B94" s="91"/>
      <c r="C94" s="104"/>
      <c r="D94" s="104"/>
      <c r="E94" s="90" t="s">
        <v>14</v>
      </c>
      <c r="F94" s="90" t="s">
        <v>20</v>
      </c>
      <c r="G94" s="90" t="s">
        <v>20</v>
      </c>
      <c r="H94" s="90" t="s">
        <v>20</v>
      </c>
      <c r="I94" s="90" t="s">
        <v>23</v>
      </c>
      <c r="J94" s="90" t="s">
        <v>20</v>
      </c>
      <c r="K94" s="90" t="s">
        <v>23</v>
      </c>
      <c r="L94" s="90" t="s">
        <v>23</v>
      </c>
      <c r="M94" s="90" t="s">
        <v>23</v>
      </c>
      <c r="N94" s="91" t="s">
        <v>23</v>
      </c>
      <c r="O94" s="91"/>
      <c r="P94" s="91"/>
      <c r="Q94" s="91"/>
      <c r="R94" s="91"/>
      <c r="S94" s="91"/>
      <c r="T94" s="91"/>
      <c r="U94" s="91"/>
      <c r="V94" s="91"/>
      <c r="W94" s="90"/>
      <c r="X94" s="90"/>
      <c r="Y94" s="93" t="n">
        <f aca="false">Z94*0.9</f>
        <v>6.89818181818182</v>
      </c>
      <c r="Z94" s="94" t="n">
        <f aca="false">IF((AM94) &gt; 3, AM94,3)</f>
        <v>7.66464646464647</v>
      </c>
      <c r="AA94" s="93" t="n">
        <f aca="false">Z94*1.1</f>
        <v>8.43111111111111</v>
      </c>
      <c r="AB94" s="95" t="n">
        <v>9</v>
      </c>
      <c r="AC94" s="96" t="n">
        <f aca="false">COUNT(AN94:BG94)</f>
        <v>10</v>
      </c>
      <c r="AD94" s="97" t="n">
        <f aca="false">COUNTIF(AN94:BG94,"&gt;0")</f>
        <v>9</v>
      </c>
      <c r="AE94" s="98" t="n">
        <f aca="false">AD94/AB94</f>
        <v>1</v>
      </c>
      <c r="AF94" s="98" t="n">
        <f aca="false">SLOPE(AN94:BG94,AN$13:BG$13)</f>
        <v>0.275757575757576</v>
      </c>
      <c r="AG94" s="98" t="n">
        <f aca="false">IF(AD94&gt;0,SUM(AN94:BG94)/AD94,-2)</f>
        <v>1.38888888888889</v>
      </c>
      <c r="AH94" s="99" t="n">
        <f aca="false">AE94/($AM94-$B$3)</f>
        <v>0.375284306292646</v>
      </c>
      <c r="AI94" s="99" t="n">
        <f aca="false">AF94/($AM94-$B$3)</f>
        <v>0.103487490523124</v>
      </c>
      <c r="AJ94" s="99" t="n">
        <f aca="false">AG94/($AM94-$B$3)</f>
        <v>0.52122820318423</v>
      </c>
      <c r="AK94" s="99" t="n">
        <f aca="false">SUM(AH94:AJ94)</f>
        <v>1</v>
      </c>
      <c r="AM94" s="28" t="n">
        <f aca="false">AG94+AF94+AE94+B$3</f>
        <v>7.66464646464647</v>
      </c>
      <c r="AN94" s="100" t="n">
        <f aca="false">IF(ISBLANK(E94),"", VLOOKUP(E94,$A$4:$B$8,2,FALSE()))</f>
        <v>-1.5</v>
      </c>
      <c r="AO94" s="100" t="n">
        <f aca="false">IF(ISBLANK(F94),"", VLOOKUP(F94,$A$4:$B$8,2,FALSE()))</f>
        <v>1</v>
      </c>
      <c r="AP94" s="100" t="n">
        <f aca="false">IF(ISBLANK(G94),"", VLOOKUP(G94,$A$4:$B$8,2,FALSE()))</f>
        <v>1</v>
      </c>
      <c r="AQ94" s="100" t="n">
        <f aca="false">IF(ISBLANK(H94),"", VLOOKUP(H94,$A$4:$B$8,2,FALSE()))</f>
        <v>1</v>
      </c>
      <c r="AR94" s="100" t="n">
        <f aca="false">IF(ISBLANK(I94),"", VLOOKUP(I94,$A$4:$B$8,2,FALSE()))</f>
        <v>2</v>
      </c>
      <c r="AS94" s="100" t="n">
        <f aca="false">IF(ISBLANK(J94),"", VLOOKUP(J94,$A$4:$B$8,2,FALSE()))</f>
        <v>1</v>
      </c>
      <c r="AT94" s="100" t="n">
        <f aca="false">IF(ISBLANK(K94),"", VLOOKUP(K94,$A$4:$B$8,2,FALSE()))</f>
        <v>2</v>
      </c>
      <c r="AU94" s="100" t="n">
        <f aca="false">IF(ISBLANK(L94),"", VLOOKUP(L94,$A$4:$B$8,2,FALSE()))</f>
        <v>2</v>
      </c>
      <c r="AV94" s="100" t="n">
        <f aca="false">IF(ISBLANK(M94),"", VLOOKUP(M94,$A$4:$B$8,2,FALSE()))</f>
        <v>2</v>
      </c>
      <c r="AW94" s="100" t="n">
        <f aca="false">IF(ISBLANK(N94),"", VLOOKUP(N94,$A$4:$B$8,2,FALSE()))</f>
        <v>2</v>
      </c>
      <c r="AX94" s="100" t="str">
        <f aca="false">IF(ISBLANK(O94),"", VLOOKUP(O94,$A$4:$B$8,2,FALSE()))</f>
        <v/>
      </c>
      <c r="AY94" s="100" t="str">
        <f aca="false">IF(ISBLANK(P94),"", VLOOKUP(P94,$A$4:$B$8,2,FALSE()))</f>
        <v/>
      </c>
      <c r="AZ94" s="100" t="str">
        <f aca="false">IF(ISBLANK(Q94),"", VLOOKUP(Q94,$A$4:$B$8,2,FALSE()))</f>
        <v/>
      </c>
      <c r="BA94" s="100" t="str">
        <f aca="false">IF(ISBLANK(R94),"", VLOOKUP(R94,$A$4:$B$8,2,FALSE()))</f>
        <v/>
      </c>
      <c r="BB94" s="100" t="str">
        <f aca="false">IF(ISBLANK(S94),"", VLOOKUP(S94,$A$4:$B$8,2,FALSE()))</f>
        <v/>
      </c>
      <c r="BC94" s="100" t="str">
        <f aca="false">IF(ISBLANK(T94),"", VLOOKUP(T94,$A$4:$B$8,2,FALSE()))</f>
        <v/>
      </c>
      <c r="BD94" s="100" t="str">
        <f aca="false">IF(ISBLANK(U94),"", VLOOKUP(U94,$A$4:$B$8,2,FALSE()))</f>
        <v/>
      </c>
      <c r="BE94" s="100" t="str">
        <f aca="false">IF(ISBLANK(V94),"", VLOOKUP(V94,$A$4:$B$8,2,FALSE()))</f>
        <v/>
      </c>
      <c r="BF94" s="100" t="str">
        <f aca="false">IF(ISBLANK(W94),"", VLOOKUP(W94,$A$4:$B$8,2,FALSE()))</f>
        <v/>
      </c>
      <c r="BG94" s="100" t="str">
        <f aca="false">IF(ISBLANK(X94),"", VLOOKUP(X94,$A$4:$B$8,2,FALSE()))</f>
        <v/>
      </c>
    </row>
    <row r="95" customFormat="false" ht="17.6" hidden="false" customHeight="true" outlineLevel="0" collapsed="false">
      <c r="A95" s="91"/>
      <c r="B95" s="91"/>
      <c r="C95" s="104"/>
      <c r="D95" s="104"/>
      <c r="E95" s="90" t="s">
        <v>20</v>
      </c>
      <c r="F95" s="90" t="s">
        <v>14</v>
      </c>
      <c r="G95" s="90" t="s">
        <v>23</v>
      </c>
      <c r="H95" s="90" t="s">
        <v>20</v>
      </c>
      <c r="I95" s="90" t="s">
        <v>26</v>
      </c>
      <c r="J95" s="90" t="s">
        <v>20</v>
      </c>
      <c r="K95" s="90" t="s">
        <v>23</v>
      </c>
      <c r="L95" s="90" t="s">
        <v>20</v>
      </c>
      <c r="M95" s="90" t="s">
        <v>20</v>
      </c>
      <c r="N95" s="91" t="s">
        <v>20</v>
      </c>
      <c r="O95" s="91"/>
      <c r="P95" s="91"/>
      <c r="Q95" s="91"/>
      <c r="R95" s="91"/>
      <c r="S95" s="91"/>
      <c r="T95" s="91"/>
      <c r="U95" s="91"/>
      <c r="V95" s="91"/>
      <c r="W95" s="91"/>
      <c r="X95" s="91"/>
      <c r="Y95" s="93" t="n">
        <f aca="false">Z95*0.9</f>
        <v>6.71818181818182</v>
      </c>
      <c r="Z95" s="94" t="n">
        <f aca="false">IF((AM95) &gt; 3, AM95,3)</f>
        <v>7.46464646464646</v>
      </c>
      <c r="AA95" s="93" t="n">
        <f aca="false">Z95*1.1</f>
        <v>8.21111111111111</v>
      </c>
      <c r="AB95" s="95" t="n">
        <v>9</v>
      </c>
      <c r="AC95" s="96" t="n">
        <f aca="false">COUNT(AN95:BG95)</f>
        <v>10</v>
      </c>
      <c r="AD95" s="97" t="n">
        <f aca="false">COUNTIF(AN95:BG95,"&gt;0")</f>
        <v>9</v>
      </c>
      <c r="AE95" s="98" t="n">
        <f aca="false">AD95/AB95</f>
        <v>1</v>
      </c>
      <c r="AF95" s="98" t="n">
        <f aca="false">SLOPE(AN95:BG95,AN$13:BG$13)</f>
        <v>0.0757575757575758</v>
      </c>
      <c r="AG95" s="98" t="n">
        <f aca="false">IF(AD95&gt;0,SUM(AN95:BG95)/AD95,-2)</f>
        <v>1.38888888888889</v>
      </c>
      <c r="AH95" s="99" t="n">
        <f aca="false">AE95/($AM95-$B$3)</f>
        <v>0.405737704918033</v>
      </c>
      <c r="AI95" s="99" t="n">
        <f aca="false">AF95/($AM95-$B$3)</f>
        <v>0.0307377049180328</v>
      </c>
      <c r="AJ95" s="99" t="n">
        <f aca="false">AG95/($AM95-$B$3)</f>
        <v>0.563524590163934</v>
      </c>
      <c r="AK95" s="99" t="n">
        <f aca="false">SUM(AH95:AJ95)</f>
        <v>1</v>
      </c>
      <c r="AM95" s="28" t="n">
        <f aca="false">AG95+AF95+AE95+B$3</f>
        <v>7.46464646464646</v>
      </c>
      <c r="AN95" s="100" t="n">
        <f aca="false">IF(ISBLANK(E95),"", VLOOKUP(E95,$A$4:$B$8,2,FALSE()))</f>
        <v>1</v>
      </c>
      <c r="AO95" s="100" t="n">
        <f aca="false">IF(ISBLANK(F95),"", VLOOKUP(F95,$A$4:$B$8,2,FALSE()))</f>
        <v>-1.5</v>
      </c>
      <c r="AP95" s="100" t="n">
        <f aca="false">IF(ISBLANK(G95),"", VLOOKUP(G95,$A$4:$B$8,2,FALSE()))</f>
        <v>2</v>
      </c>
      <c r="AQ95" s="100" t="n">
        <f aca="false">IF(ISBLANK(H95),"", VLOOKUP(H95,$A$4:$B$8,2,FALSE()))</f>
        <v>1</v>
      </c>
      <c r="AR95" s="100" t="n">
        <f aca="false">IF(ISBLANK(I95),"", VLOOKUP(I95,$A$4:$B$8,2,FALSE()))</f>
        <v>4</v>
      </c>
      <c r="AS95" s="100" t="n">
        <f aca="false">IF(ISBLANK(J95),"", VLOOKUP(J95,$A$4:$B$8,2,FALSE()))</f>
        <v>1</v>
      </c>
      <c r="AT95" s="100" t="n">
        <f aca="false">IF(ISBLANK(K95),"", VLOOKUP(K95,$A$4:$B$8,2,FALSE()))</f>
        <v>2</v>
      </c>
      <c r="AU95" s="100" t="n">
        <f aca="false">IF(ISBLANK(L95),"", VLOOKUP(L95,$A$4:$B$8,2,FALSE()))</f>
        <v>1</v>
      </c>
      <c r="AV95" s="100" t="n">
        <f aca="false">IF(ISBLANK(M95),"", VLOOKUP(M95,$A$4:$B$8,2,FALSE()))</f>
        <v>1</v>
      </c>
      <c r="AW95" s="100" t="n">
        <f aca="false">IF(ISBLANK(N95),"", VLOOKUP(N95,$A$4:$B$8,2,FALSE()))</f>
        <v>1</v>
      </c>
      <c r="AX95" s="100" t="str">
        <f aca="false">IF(ISBLANK(O95),"", VLOOKUP(O95,$A$4:$B$8,2,FALSE()))</f>
        <v/>
      </c>
      <c r="AY95" s="100" t="str">
        <f aca="false">IF(ISBLANK(P95),"", VLOOKUP(P95,$A$4:$B$8,2,FALSE()))</f>
        <v/>
      </c>
      <c r="AZ95" s="100" t="str">
        <f aca="false">IF(ISBLANK(Q95),"", VLOOKUP(Q95,$A$4:$B$8,2,FALSE()))</f>
        <v/>
      </c>
      <c r="BA95" s="100" t="str">
        <f aca="false">IF(ISBLANK(R95),"", VLOOKUP(R95,$A$4:$B$8,2,FALSE()))</f>
        <v/>
      </c>
      <c r="BB95" s="100" t="str">
        <f aca="false">IF(ISBLANK(S95),"", VLOOKUP(S95,$A$4:$B$8,2,FALSE()))</f>
        <v/>
      </c>
      <c r="BC95" s="100" t="str">
        <f aca="false">IF(ISBLANK(T95),"", VLOOKUP(T95,$A$4:$B$8,2,FALSE()))</f>
        <v/>
      </c>
      <c r="BD95" s="100" t="str">
        <f aca="false">IF(ISBLANK(U95),"", VLOOKUP(U95,$A$4:$B$8,2,FALSE()))</f>
        <v/>
      </c>
      <c r="BE95" s="100" t="str">
        <f aca="false">IF(ISBLANK(V95),"", VLOOKUP(V95,$A$4:$B$8,2,FALSE()))</f>
        <v/>
      </c>
      <c r="BF95" s="100" t="str">
        <f aca="false">IF(ISBLANK(W95),"", VLOOKUP(W95,$A$4:$B$8,2,FALSE()))</f>
        <v/>
      </c>
      <c r="BG95" s="100" t="str">
        <f aca="false">IF(ISBLANK(X95),"", VLOOKUP(X95,$A$4:$B$8,2,FALSE()))</f>
        <v/>
      </c>
    </row>
    <row r="96" customFormat="false" ht="17.6" hidden="false" customHeight="true" outlineLevel="0" collapsed="false">
      <c r="A96" s="91"/>
      <c r="B96" s="91"/>
      <c r="C96" s="104"/>
      <c r="D96" s="104"/>
      <c r="E96" s="90" t="s">
        <v>20</v>
      </c>
      <c r="F96" s="90" t="s">
        <v>14</v>
      </c>
      <c r="G96" s="90" t="s">
        <v>23</v>
      </c>
      <c r="H96" s="90" t="s">
        <v>23</v>
      </c>
      <c r="I96" s="90" t="s">
        <v>23</v>
      </c>
      <c r="J96" s="90" t="s">
        <v>23</v>
      </c>
      <c r="K96" s="90" t="s">
        <v>23</v>
      </c>
      <c r="L96" s="90" t="s">
        <v>20</v>
      </c>
      <c r="M96" s="90" t="s">
        <v>20</v>
      </c>
      <c r="N96" s="91" t="s">
        <v>20</v>
      </c>
      <c r="O96" s="91"/>
      <c r="P96" s="91"/>
      <c r="Q96" s="91"/>
      <c r="R96" s="91"/>
      <c r="S96" s="91"/>
      <c r="T96" s="91"/>
      <c r="U96" s="91"/>
      <c r="V96" s="91"/>
      <c r="W96" s="91"/>
      <c r="X96" s="91"/>
      <c r="Y96" s="93" t="n">
        <f aca="false">Z96*0.9</f>
        <v>6.71818181818182</v>
      </c>
      <c r="Z96" s="94" t="n">
        <f aca="false">IF((AM96) &gt; 3, AM96,3)</f>
        <v>7.46464646464646</v>
      </c>
      <c r="AA96" s="93" t="n">
        <f aca="false">Z96*1.1</f>
        <v>8.21111111111111</v>
      </c>
      <c r="AB96" s="95" t="n">
        <v>9</v>
      </c>
      <c r="AC96" s="96" t="n">
        <f aca="false">COUNT(AN96:BG96)</f>
        <v>10</v>
      </c>
      <c r="AD96" s="97" t="n">
        <f aca="false">COUNTIF(AN96:BG96,"&gt;0")</f>
        <v>9</v>
      </c>
      <c r="AE96" s="98" t="n">
        <f aca="false">AD96/AB96</f>
        <v>1</v>
      </c>
      <c r="AF96" s="98" t="n">
        <f aca="false">SLOPE(AN96:BG96,AN$13:BG$13)</f>
        <v>0.0757575757575758</v>
      </c>
      <c r="AG96" s="98" t="n">
        <f aca="false">IF(AD96&gt;0,SUM(AN96:BG96)/AD96,-2)</f>
        <v>1.38888888888889</v>
      </c>
      <c r="AH96" s="99" t="n">
        <f aca="false">AE96/($AM96-$B$3)</f>
        <v>0.405737704918033</v>
      </c>
      <c r="AI96" s="99" t="n">
        <f aca="false">AF96/($AM96-$B$3)</f>
        <v>0.0307377049180328</v>
      </c>
      <c r="AJ96" s="99" t="n">
        <f aca="false">AG96/($AM96-$B$3)</f>
        <v>0.563524590163934</v>
      </c>
      <c r="AK96" s="99" t="n">
        <f aca="false">SUM(AH96:AJ96)</f>
        <v>1</v>
      </c>
      <c r="AM96" s="28" t="n">
        <f aca="false">AG96+AF96+AE96+B$3</f>
        <v>7.46464646464646</v>
      </c>
      <c r="AN96" s="100" t="n">
        <f aca="false">IF(ISBLANK(E96),"", VLOOKUP(E96,$A$4:$B$8,2,FALSE()))</f>
        <v>1</v>
      </c>
      <c r="AO96" s="100" t="n">
        <f aca="false">IF(ISBLANK(F96),"", VLOOKUP(F96,$A$4:$B$8,2,FALSE()))</f>
        <v>-1.5</v>
      </c>
      <c r="AP96" s="100" t="n">
        <f aca="false">IF(ISBLANK(G96),"", VLOOKUP(G96,$A$4:$B$8,2,FALSE()))</f>
        <v>2</v>
      </c>
      <c r="AQ96" s="100" t="n">
        <f aca="false">IF(ISBLANK(H96),"", VLOOKUP(H96,$A$4:$B$8,2,FALSE()))</f>
        <v>2</v>
      </c>
      <c r="AR96" s="100" t="n">
        <f aca="false">IF(ISBLANK(I96),"", VLOOKUP(I96,$A$4:$B$8,2,FALSE()))</f>
        <v>2</v>
      </c>
      <c r="AS96" s="100" t="n">
        <f aca="false">IF(ISBLANK(J96),"", VLOOKUP(J96,$A$4:$B$8,2,FALSE()))</f>
        <v>2</v>
      </c>
      <c r="AT96" s="100" t="n">
        <f aca="false">IF(ISBLANK(K96),"", VLOOKUP(K96,$A$4:$B$8,2,FALSE()))</f>
        <v>2</v>
      </c>
      <c r="AU96" s="100" t="n">
        <f aca="false">IF(ISBLANK(L96),"", VLOOKUP(L96,$A$4:$B$8,2,FALSE()))</f>
        <v>1</v>
      </c>
      <c r="AV96" s="100" t="n">
        <f aca="false">IF(ISBLANK(M96),"", VLOOKUP(M96,$A$4:$B$8,2,FALSE()))</f>
        <v>1</v>
      </c>
      <c r="AW96" s="100" t="n">
        <f aca="false">IF(ISBLANK(N96),"", VLOOKUP(N96,$A$4:$B$8,2,FALSE()))</f>
        <v>1</v>
      </c>
      <c r="AX96" s="100" t="str">
        <f aca="false">IF(ISBLANK(O96),"", VLOOKUP(O96,$A$4:$B$8,2,FALSE()))</f>
        <v/>
      </c>
      <c r="AY96" s="100" t="str">
        <f aca="false">IF(ISBLANK(P96),"", VLOOKUP(P96,$A$4:$B$8,2,FALSE()))</f>
        <v/>
      </c>
      <c r="AZ96" s="100" t="str">
        <f aca="false">IF(ISBLANK(Q96),"", VLOOKUP(Q96,$A$4:$B$8,2,FALSE()))</f>
        <v/>
      </c>
      <c r="BA96" s="100" t="str">
        <f aca="false">IF(ISBLANK(R96),"", VLOOKUP(R96,$A$4:$B$8,2,FALSE()))</f>
        <v/>
      </c>
      <c r="BB96" s="100" t="str">
        <f aca="false">IF(ISBLANK(S96),"", VLOOKUP(S96,$A$4:$B$8,2,FALSE()))</f>
        <v/>
      </c>
      <c r="BC96" s="100" t="str">
        <f aca="false">IF(ISBLANK(T96),"", VLOOKUP(T96,$A$4:$B$8,2,FALSE()))</f>
        <v/>
      </c>
      <c r="BD96" s="100" t="str">
        <f aca="false">IF(ISBLANK(U96),"", VLOOKUP(U96,$A$4:$B$8,2,FALSE()))</f>
        <v/>
      </c>
      <c r="BE96" s="100" t="str">
        <f aca="false">IF(ISBLANK(V96),"", VLOOKUP(V96,$A$4:$B$8,2,FALSE()))</f>
        <v/>
      </c>
      <c r="BF96" s="100" t="str">
        <f aca="false">IF(ISBLANK(W96),"", VLOOKUP(W96,$A$4:$B$8,2,FALSE()))</f>
        <v/>
      </c>
      <c r="BG96" s="100" t="str">
        <f aca="false">IF(ISBLANK(X96),"", VLOOKUP(X96,$A$4:$B$8,2,FALSE()))</f>
        <v/>
      </c>
    </row>
    <row r="97" customFormat="false" ht="17.6" hidden="false" customHeight="true" outlineLevel="0" collapsed="false">
      <c r="A97" s="91"/>
      <c r="B97" s="91"/>
      <c r="C97" s="104"/>
      <c r="D97" s="104"/>
      <c r="E97" s="90" t="s">
        <v>20</v>
      </c>
      <c r="F97" s="90" t="s">
        <v>14</v>
      </c>
      <c r="G97" s="90" t="s">
        <v>20</v>
      </c>
      <c r="H97" s="90" t="s">
        <v>23</v>
      </c>
      <c r="I97" s="90" t="s">
        <v>26</v>
      </c>
      <c r="J97" s="90" t="s">
        <v>20</v>
      </c>
      <c r="K97" s="90" t="s">
        <v>23</v>
      </c>
      <c r="L97" s="90" t="s">
        <v>17</v>
      </c>
      <c r="M97" s="90" t="s">
        <v>20</v>
      </c>
      <c r="N97" s="91" t="s">
        <v>26</v>
      </c>
      <c r="O97" s="91"/>
      <c r="P97" s="91"/>
      <c r="Q97" s="91"/>
      <c r="R97" s="91"/>
      <c r="S97" s="91"/>
      <c r="T97" s="91"/>
      <c r="U97" s="91"/>
      <c r="V97" s="91"/>
      <c r="W97" s="90"/>
      <c r="X97" s="90"/>
      <c r="Y97" s="93" t="n">
        <f aca="false">Z97*0.9</f>
        <v>7.11636363636364</v>
      </c>
      <c r="Z97" s="94" t="n">
        <f aca="false">IF((AM97) &gt; 3, AM97,3)</f>
        <v>7.90707070707071</v>
      </c>
      <c r="AA97" s="93" t="n">
        <f aca="false">Z97*1.1</f>
        <v>8.69777777777778</v>
      </c>
      <c r="AB97" s="95" t="n">
        <v>9</v>
      </c>
      <c r="AC97" s="96" t="n">
        <f aca="false">COUNT(AN97:BG97)</f>
        <v>10</v>
      </c>
      <c r="AD97" s="97" t="n">
        <f aca="false">COUNTIF(AN97:BG97,"&gt;0")</f>
        <v>8</v>
      </c>
      <c r="AE97" s="98" t="n">
        <f aca="false">AD97/AB97</f>
        <v>0.888888888888889</v>
      </c>
      <c r="AF97" s="98" t="n">
        <f aca="false">SLOPE(AN97:BG97,AN$13:BG$13)</f>
        <v>0.218181818181818</v>
      </c>
      <c r="AG97" s="98" t="n">
        <f aca="false">IF(AD97&gt;0,SUM(AN97:BG97)/AD97,-2)</f>
        <v>1.8</v>
      </c>
      <c r="AH97" s="99" t="n">
        <f aca="false">AE97/($AM97-$B$3)</f>
        <v>0.305767894371091</v>
      </c>
      <c r="AI97" s="99" t="n">
        <f aca="false">AF97/($AM97-$B$3)</f>
        <v>0.0750521195274496</v>
      </c>
      <c r="AJ97" s="99" t="n">
        <f aca="false">AG97/($AM97-$B$3)</f>
        <v>0.619179986101459</v>
      </c>
      <c r="AK97" s="99" t="n">
        <f aca="false">SUM(AH97:AJ97)</f>
        <v>1</v>
      </c>
      <c r="AM97" s="28" t="n">
        <f aca="false">AG97+AF97+AE97+B$3</f>
        <v>7.90707070707071</v>
      </c>
      <c r="AN97" s="100" t="n">
        <f aca="false">IF(ISBLANK(E97),"", VLOOKUP(E97,$A$4:$B$8,2,FALSE()))</f>
        <v>1</v>
      </c>
      <c r="AO97" s="100" t="n">
        <f aca="false">IF(ISBLANK(F97),"", VLOOKUP(F97,$A$4:$B$8,2,FALSE()))</f>
        <v>-1.5</v>
      </c>
      <c r="AP97" s="100" t="n">
        <f aca="false">IF(ISBLANK(G97),"", VLOOKUP(G97,$A$4:$B$8,2,FALSE()))</f>
        <v>1</v>
      </c>
      <c r="AQ97" s="100" t="n">
        <f aca="false">IF(ISBLANK(H97),"", VLOOKUP(H97,$A$4:$B$8,2,FALSE()))</f>
        <v>2</v>
      </c>
      <c r="AR97" s="100" t="n">
        <f aca="false">IF(ISBLANK(I97),"", VLOOKUP(I97,$A$4:$B$8,2,FALSE()))</f>
        <v>4</v>
      </c>
      <c r="AS97" s="100" t="n">
        <f aca="false">IF(ISBLANK(J97),"", VLOOKUP(J97,$A$4:$B$8,2,FALSE()))</f>
        <v>1</v>
      </c>
      <c r="AT97" s="100" t="n">
        <f aca="false">IF(ISBLANK(K97),"", VLOOKUP(K97,$A$4:$B$8,2,FALSE()))</f>
        <v>2</v>
      </c>
      <c r="AU97" s="100" t="n">
        <f aca="false">IF(ISBLANK(L97),"", VLOOKUP(L97,$A$4:$B$8,2,FALSE()))</f>
        <v>-0.1</v>
      </c>
      <c r="AV97" s="100" t="n">
        <f aca="false">IF(ISBLANK(M97),"", VLOOKUP(M97,$A$4:$B$8,2,FALSE()))</f>
        <v>1</v>
      </c>
      <c r="AW97" s="100" t="n">
        <f aca="false">IF(ISBLANK(N97),"", VLOOKUP(N97,$A$4:$B$8,2,FALSE()))</f>
        <v>4</v>
      </c>
      <c r="AX97" s="100" t="str">
        <f aca="false">IF(ISBLANK(O97),"", VLOOKUP(O97,$A$4:$B$8,2,FALSE()))</f>
        <v/>
      </c>
      <c r="AY97" s="100" t="str">
        <f aca="false">IF(ISBLANK(P97),"", VLOOKUP(P97,$A$4:$B$8,2,FALSE()))</f>
        <v/>
      </c>
      <c r="AZ97" s="100" t="str">
        <f aca="false">IF(ISBLANK(Q97),"", VLOOKUP(Q97,$A$4:$B$8,2,FALSE()))</f>
        <v/>
      </c>
      <c r="BA97" s="100" t="str">
        <f aca="false">IF(ISBLANK(R97),"", VLOOKUP(R97,$A$4:$B$8,2,FALSE()))</f>
        <v/>
      </c>
      <c r="BB97" s="100" t="str">
        <f aca="false">IF(ISBLANK(S97),"", VLOOKUP(S97,$A$4:$B$8,2,FALSE()))</f>
        <v/>
      </c>
      <c r="BC97" s="100" t="str">
        <f aca="false">IF(ISBLANK(T97),"", VLOOKUP(T97,$A$4:$B$8,2,FALSE()))</f>
        <v/>
      </c>
      <c r="BD97" s="100" t="str">
        <f aca="false">IF(ISBLANK(U97),"", VLOOKUP(U97,$A$4:$B$8,2,FALSE()))</f>
        <v/>
      </c>
      <c r="BE97" s="100" t="str">
        <f aca="false">IF(ISBLANK(V97),"", VLOOKUP(V97,$A$4:$B$8,2,FALSE()))</f>
        <v/>
      </c>
      <c r="BF97" s="100" t="str">
        <f aca="false">IF(ISBLANK(W97),"", VLOOKUP(W97,$A$4:$B$8,2,FALSE()))</f>
        <v/>
      </c>
      <c r="BG97" s="100" t="str">
        <f aca="false">IF(ISBLANK(X97),"", VLOOKUP(X97,$A$4:$B$8,2,FALSE()))</f>
        <v/>
      </c>
    </row>
    <row r="98" customFormat="false" ht="17.6" hidden="false" customHeight="true" outlineLevel="0" collapsed="false">
      <c r="A98" s="91"/>
      <c r="B98" s="91"/>
      <c r="C98" s="104"/>
      <c r="D98" s="104"/>
      <c r="E98" s="90" t="s">
        <v>26</v>
      </c>
      <c r="F98" s="90" t="s">
        <v>20</v>
      </c>
      <c r="G98" s="90" t="s">
        <v>14</v>
      </c>
      <c r="H98" s="90" t="s">
        <v>23</v>
      </c>
      <c r="I98" s="90" t="s">
        <v>20</v>
      </c>
      <c r="J98" s="90" t="s">
        <v>20</v>
      </c>
      <c r="K98" s="90" t="s">
        <v>17</v>
      </c>
      <c r="L98" s="90" t="s">
        <v>20</v>
      </c>
      <c r="M98" s="90" t="s">
        <v>20</v>
      </c>
      <c r="N98" s="91"/>
      <c r="O98" s="91"/>
      <c r="P98" s="91"/>
      <c r="Q98" s="91"/>
      <c r="R98" s="91"/>
      <c r="S98" s="91"/>
      <c r="T98" s="91"/>
      <c r="U98" s="91"/>
      <c r="V98" s="91"/>
      <c r="W98" s="91"/>
      <c r="X98" s="91"/>
      <c r="Y98" s="93" t="n">
        <f aca="false">Z98*0.9</f>
        <v>6.25557142857143</v>
      </c>
      <c r="Z98" s="94" t="n">
        <f aca="false">IF((AM98) &gt; 3, AM98,3)</f>
        <v>6.95063492063492</v>
      </c>
      <c r="AA98" s="93" t="n">
        <f aca="false">Z98*1.1</f>
        <v>7.64569841269841</v>
      </c>
      <c r="AB98" s="95" t="n">
        <v>9</v>
      </c>
      <c r="AC98" s="96" t="n">
        <f aca="false">COUNT(AN98:BG98)</f>
        <v>9</v>
      </c>
      <c r="AD98" s="97" t="n">
        <f aca="false">COUNTIF(AN98:BG98,"&gt;0")</f>
        <v>7</v>
      </c>
      <c r="AE98" s="98" t="n">
        <f aca="false">AD98/AB98</f>
        <v>0.777777777777778</v>
      </c>
      <c r="AF98" s="98" t="n">
        <f aca="false">SLOPE(AN98:BG98,AN$13:BG$13)</f>
        <v>-0.17</v>
      </c>
      <c r="AG98" s="98" t="n">
        <f aca="false">IF(AD98&gt;0,SUM(AN98:BG98)/AD98,-2)</f>
        <v>1.34285714285714</v>
      </c>
      <c r="AH98" s="99" t="n">
        <f aca="false">AE98/($AM98-$B$3)</f>
        <v>0.398730572056311</v>
      </c>
      <c r="AI98" s="99" t="n">
        <f aca="false">AF98/($AM98-$B$3)</f>
        <v>-0.0871511107494508</v>
      </c>
      <c r="AJ98" s="99" t="n">
        <f aca="false">AG98/($AM98-$B$3)</f>
        <v>0.68842053869314</v>
      </c>
      <c r="AK98" s="99" t="n">
        <f aca="false">SUM(AH98:AJ98)</f>
        <v>1</v>
      </c>
      <c r="AM98" s="28" t="n">
        <f aca="false">AG98+AF98+AE98+B$3</f>
        <v>6.95063492063492</v>
      </c>
      <c r="AN98" s="100" t="n">
        <f aca="false">IF(ISBLANK(E98),"", VLOOKUP(E98,$A$4:$B$8,2,FALSE()))</f>
        <v>4</v>
      </c>
      <c r="AO98" s="100" t="n">
        <f aca="false">IF(ISBLANK(F98),"", VLOOKUP(F98,$A$4:$B$8,2,FALSE()))</f>
        <v>1</v>
      </c>
      <c r="AP98" s="100" t="n">
        <f aca="false">IF(ISBLANK(G98),"", VLOOKUP(G98,$A$4:$B$8,2,FALSE()))</f>
        <v>-1.5</v>
      </c>
      <c r="AQ98" s="100" t="n">
        <f aca="false">IF(ISBLANK(H98),"", VLOOKUP(H98,$A$4:$B$8,2,FALSE()))</f>
        <v>2</v>
      </c>
      <c r="AR98" s="100" t="n">
        <f aca="false">IF(ISBLANK(I98),"", VLOOKUP(I98,$A$4:$B$8,2,FALSE()))</f>
        <v>1</v>
      </c>
      <c r="AS98" s="100" t="n">
        <f aca="false">IF(ISBLANK(J98),"", VLOOKUP(J98,$A$4:$B$8,2,FALSE()))</f>
        <v>1</v>
      </c>
      <c r="AT98" s="100" t="n">
        <f aca="false">IF(ISBLANK(K98),"", VLOOKUP(K98,$A$4:$B$8,2,FALSE()))</f>
        <v>-0.1</v>
      </c>
      <c r="AU98" s="100" t="n">
        <f aca="false">IF(ISBLANK(L98),"", VLOOKUP(L98,$A$4:$B$8,2,FALSE()))</f>
        <v>1</v>
      </c>
      <c r="AV98" s="100" t="n">
        <f aca="false">IF(ISBLANK(M98),"", VLOOKUP(M98,$A$4:$B$8,2,FALSE()))</f>
        <v>1</v>
      </c>
      <c r="AW98" s="100" t="str">
        <f aca="false">IF(ISBLANK(N98),"", VLOOKUP(N98,$A$4:$B$8,2,FALSE()))</f>
        <v/>
      </c>
      <c r="AX98" s="100" t="str">
        <f aca="false">IF(ISBLANK(O98),"", VLOOKUP(O98,$A$4:$B$8,2,FALSE()))</f>
        <v/>
      </c>
      <c r="AY98" s="100" t="str">
        <f aca="false">IF(ISBLANK(P98),"", VLOOKUP(P98,$A$4:$B$8,2,FALSE()))</f>
        <v/>
      </c>
      <c r="AZ98" s="100" t="str">
        <f aca="false">IF(ISBLANK(Q98),"", VLOOKUP(Q98,$A$4:$B$8,2,FALSE()))</f>
        <v/>
      </c>
      <c r="BA98" s="100" t="str">
        <f aca="false">IF(ISBLANK(R98),"", VLOOKUP(R98,$A$4:$B$8,2,FALSE()))</f>
        <v/>
      </c>
      <c r="BB98" s="100" t="str">
        <f aca="false">IF(ISBLANK(S98),"", VLOOKUP(S98,$A$4:$B$8,2,FALSE()))</f>
        <v/>
      </c>
      <c r="BC98" s="100" t="str">
        <f aca="false">IF(ISBLANK(T98),"", VLOOKUP(T98,$A$4:$B$8,2,FALSE()))</f>
        <v/>
      </c>
      <c r="BD98" s="100" t="str">
        <f aca="false">IF(ISBLANK(U98),"", VLOOKUP(U98,$A$4:$B$8,2,FALSE()))</f>
        <v/>
      </c>
      <c r="BE98" s="100" t="str">
        <f aca="false">IF(ISBLANK(V98),"", VLOOKUP(V98,$A$4:$B$8,2,FALSE()))</f>
        <v/>
      </c>
      <c r="BF98" s="100" t="str">
        <f aca="false">IF(ISBLANK(W98),"", VLOOKUP(W98,$A$4:$B$8,2,FALSE()))</f>
        <v/>
      </c>
      <c r="BG98" s="100" t="str">
        <f aca="false">IF(ISBLANK(X98),"", VLOOKUP(X98,$A$4:$B$8,2,FALSE()))</f>
        <v/>
      </c>
    </row>
    <row r="99" customFormat="false" ht="17.6" hidden="false" customHeight="true" outlineLevel="0" collapsed="false">
      <c r="A99" s="91"/>
      <c r="B99" s="91"/>
      <c r="C99" s="104"/>
      <c r="D99" s="104"/>
      <c r="E99" s="90" t="s">
        <v>14</v>
      </c>
      <c r="F99" s="90" t="s">
        <v>20</v>
      </c>
      <c r="G99" s="90" t="s">
        <v>20</v>
      </c>
      <c r="H99" s="90" t="s">
        <v>20</v>
      </c>
      <c r="I99" s="90" t="s">
        <v>20</v>
      </c>
      <c r="J99" s="90" t="s">
        <v>20</v>
      </c>
      <c r="K99" s="90" t="s">
        <v>20</v>
      </c>
      <c r="L99" s="90" t="s">
        <v>20</v>
      </c>
      <c r="M99" s="90" t="s">
        <v>20</v>
      </c>
      <c r="N99" s="91" t="s">
        <v>23</v>
      </c>
      <c r="O99" s="91"/>
      <c r="P99" s="91"/>
      <c r="Q99" s="91"/>
      <c r="R99" s="91"/>
      <c r="S99" s="91"/>
      <c r="T99" s="91"/>
      <c r="U99" s="91"/>
      <c r="V99" s="91"/>
      <c r="W99" s="91"/>
      <c r="X99" s="91"/>
      <c r="Y99" s="93" t="n">
        <f aca="false">Z99*0.9</f>
        <v>6.42181818181818</v>
      </c>
      <c r="Z99" s="94" t="n">
        <f aca="false">IF((AM99) &gt; 3, AM99,3)</f>
        <v>7.13535353535354</v>
      </c>
      <c r="AA99" s="93" t="n">
        <f aca="false">Z99*1.1</f>
        <v>7.84888888888889</v>
      </c>
      <c r="AB99" s="95" t="n">
        <v>9</v>
      </c>
      <c r="AC99" s="96" t="n">
        <f aca="false">COUNT(AN99:BG99)</f>
        <v>10</v>
      </c>
      <c r="AD99" s="97" t="n">
        <f aca="false">COUNTIF(AN99:BG99,"&gt;0")</f>
        <v>9</v>
      </c>
      <c r="AE99" s="98" t="n">
        <f aca="false">AD99/AB99</f>
        <v>1</v>
      </c>
      <c r="AF99" s="98" t="n">
        <f aca="false">SLOPE(AN99:BG99,AN$13:BG$13)</f>
        <v>0.190909090909091</v>
      </c>
      <c r="AG99" s="98" t="n">
        <f aca="false">IF(AD99&gt;0,SUM(AN99:BG99)/AD99,-2)</f>
        <v>0.944444444444444</v>
      </c>
      <c r="AH99" s="99" t="n">
        <f aca="false">AE99/($AM99-$B$3)</f>
        <v>0.468306527909177</v>
      </c>
      <c r="AI99" s="99" t="n">
        <f aca="false">AF99/($AM99-$B$3)</f>
        <v>0.0894039735099338</v>
      </c>
      <c r="AJ99" s="99" t="n">
        <f aca="false">AG99/($AM99-$B$3)</f>
        <v>0.442289498580889</v>
      </c>
      <c r="AK99" s="99" t="n">
        <f aca="false">SUM(AH99:AJ99)</f>
        <v>1</v>
      </c>
      <c r="AM99" s="28" t="n">
        <f aca="false">AG99+AF99+AE99+B$3</f>
        <v>7.13535353535354</v>
      </c>
      <c r="AN99" s="100" t="n">
        <f aca="false">IF(ISBLANK(E99),"", VLOOKUP(E99,$A$4:$B$8,2,FALSE()))</f>
        <v>-1.5</v>
      </c>
      <c r="AO99" s="100" t="n">
        <f aca="false">IF(ISBLANK(F99),"", VLOOKUP(F99,$A$4:$B$8,2,FALSE()))</f>
        <v>1</v>
      </c>
      <c r="AP99" s="100" t="n">
        <f aca="false">IF(ISBLANK(G99),"", VLOOKUP(G99,$A$4:$B$8,2,FALSE()))</f>
        <v>1</v>
      </c>
      <c r="AQ99" s="100" t="n">
        <f aca="false">IF(ISBLANK(H99),"", VLOOKUP(H99,$A$4:$B$8,2,FALSE()))</f>
        <v>1</v>
      </c>
      <c r="AR99" s="100" t="n">
        <f aca="false">IF(ISBLANK(I99),"", VLOOKUP(I99,$A$4:$B$8,2,FALSE()))</f>
        <v>1</v>
      </c>
      <c r="AS99" s="100" t="n">
        <f aca="false">IF(ISBLANK(J99),"", VLOOKUP(J99,$A$4:$B$8,2,FALSE()))</f>
        <v>1</v>
      </c>
      <c r="AT99" s="100" t="n">
        <f aca="false">IF(ISBLANK(K99),"", VLOOKUP(K99,$A$4:$B$8,2,FALSE()))</f>
        <v>1</v>
      </c>
      <c r="AU99" s="100" t="n">
        <f aca="false">IF(ISBLANK(L99),"", VLOOKUP(L99,$A$4:$B$8,2,FALSE()))</f>
        <v>1</v>
      </c>
      <c r="AV99" s="100" t="n">
        <f aca="false">IF(ISBLANK(M99),"", VLOOKUP(M99,$A$4:$B$8,2,FALSE()))</f>
        <v>1</v>
      </c>
      <c r="AW99" s="100" t="n">
        <f aca="false">IF(ISBLANK(N99),"", VLOOKUP(N99,$A$4:$B$8,2,FALSE()))</f>
        <v>2</v>
      </c>
      <c r="AX99" s="100" t="str">
        <f aca="false">IF(ISBLANK(O99),"", VLOOKUP(O99,$A$4:$B$8,2,FALSE()))</f>
        <v/>
      </c>
      <c r="AY99" s="100" t="str">
        <f aca="false">IF(ISBLANK(P99),"", VLOOKUP(P99,$A$4:$B$8,2,FALSE()))</f>
        <v/>
      </c>
      <c r="AZ99" s="100" t="str">
        <f aca="false">IF(ISBLANK(Q99),"", VLOOKUP(Q99,$A$4:$B$8,2,FALSE()))</f>
        <v/>
      </c>
      <c r="BA99" s="100" t="str">
        <f aca="false">IF(ISBLANK(R99),"", VLOOKUP(R99,$A$4:$B$8,2,FALSE()))</f>
        <v/>
      </c>
      <c r="BB99" s="100" t="str">
        <f aca="false">IF(ISBLANK(S99),"", VLOOKUP(S99,$A$4:$B$8,2,FALSE()))</f>
        <v/>
      </c>
      <c r="BC99" s="100" t="str">
        <f aca="false">IF(ISBLANK(T99),"", VLOOKUP(T99,$A$4:$B$8,2,FALSE()))</f>
        <v/>
      </c>
      <c r="BD99" s="100" t="str">
        <f aca="false">IF(ISBLANK(U99),"", VLOOKUP(U99,$A$4:$B$8,2,FALSE()))</f>
        <v/>
      </c>
      <c r="BE99" s="100" t="str">
        <f aca="false">IF(ISBLANK(V99),"", VLOOKUP(V99,$A$4:$B$8,2,FALSE()))</f>
        <v/>
      </c>
      <c r="BF99" s="100" t="str">
        <f aca="false">IF(ISBLANK(W99),"", VLOOKUP(W99,$A$4:$B$8,2,FALSE()))</f>
        <v/>
      </c>
      <c r="BG99" s="100" t="str">
        <f aca="false">IF(ISBLANK(X99),"", VLOOKUP(X99,$A$4:$B$8,2,FALSE()))</f>
        <v/>
      </c>
    </row>
    <row r="100" customFormat="false" ht="17.6" hidden="false" customHeight="true" outlineLevel="0" collapsed="false">
      <c r="A100" s="88"/>
      <c r="B100" s="88"/>
      <c r="C100" s="89"/>
      <c r="D100" s="89"/>
      <c r="E100" s="91" t="s">
        <v>20</v>
      </c>
      <c r="F100" s="90" t="s">
        <v>20</v>
      </c>
      <c r="G100" s="90" t="s">
        <v>14</v>
      </c>
      <c r="H100" s="90" t="s">
        <v>26</v>
      </c>
      <c r="I100" s="90" t="s">
        <v>20</v>
      </c>
      <c r="J100" s="90" t="s">
        <v>26</v>
      </c>
      <c r="K100" s="90"/>
      <c r="L100" s="90"/>
      <c r="M100" s="90"/>
      <c r="N100" s="91"/>
      <c r="O100" s="91"/>
      <c r="P100" s="91"/>
      <c r="Q100" s="91"/>
      <c r="R100" s="91"/>
      <c r="S100" s="91"/>
      <c r="T100" s="91"/>
      <c r="U100" s="91"/>
      <c r="V100" s="91"/>
      <c r="W100" s="91"/>
      <c r="X100" s="91"/>
      <c r="Y100" s="93" t="n">
        <f aca="false">Z100*0.9</f>
        <v>7.48714285714286</v>
      </c>
      <c r="Z100" s="94" t="n">
        <f aca="false">IF((AM100) &gt; 3, AM100,3)</f>
        <v>8.31904761904762</v>
      </c>
      <c r="AA100" s="93" t="n">
        <f aca="false">Z100*1.1</f>
        <v>9.15095238095238</v>
      </c>
      <c r="AB100" s="95" t="n">
        <v>6</v>
      </c>
      <c r="AC100" s="96" t="n">
        <f aca="false">COUNT(AN100:BG100)</f>
        <v>6</v>
      </c>
      <c r="AD100" s="97" t="n">
        <f aca="false">COUNTIF(AN100:BG100,"&gt;0")</f>
        <v>5</v>
      </c>
      <c r="AE100" s="98" t="n">
        <f aca="false">AD100/AB100</f>
        <v>0.833333333333333</v>
      </c>
      <c r="AF100" s="98" t="n">
        <f aca="false">SLOPE(AN100:BG100,AN$13:BG$13)</f>
        <v>0.585714285714286</v>
      </c>
      <c r="AG100" s="98" t="n">
        <f aca="false">IF(AD100&gt;0,SUM(AN100:BG100)/AD100,-2)</f>
        <v>1.9</v>
      </c>
      <c r="AH100" s="99" t="n">
        <f aca="false">AE100/($AM100-$B$3)</f>
        <v>0.251076040172166</v>
      </c>
      <c r="AI100" s="99" t="n">
        <f aca="false">AF100/($AM100-$B$3)</f>
        <v>0.176470588235294</v>
      </c>
      <c r="AJ100" s="99" t="n">
        <f aca="false">AG100/($AM100-$B$3)</f>
        <v>0.572453371592539</v>
      </c>
      <c r="AK100" s="99" t="n">
        <f aca="false">SUM(AH100:AJ100)</f>
        <v>1</v>
      </c>
      <c r="AM100" s="28" t="n">
        <f aca="false">AG100+AF100+AE100+B$3</f>
        <v>8.31904761904762</v>
      </c>
      <c r="AN100" s="100" t="n">
        <f aca="false">IF(ISBLANK(E100),"", VLOOKUP(E100,$A$4:$B$8,2,FALSE()))</f>
        <v>1</v>
      </c>
      <c r="AO100" s="100" t="n">
        <f aca="false">IF(ISBLANK(F100),"", VLOOKUP(F100,$A$4:$B$8,2,FALSE()))</f>
        <v>1</v>
      </c>
      <c r="AP100" s="100" t="n">
        <f aca="false">IF(ISBLANK(G100),"", VLOOKUP(G100,$A$4:$B$8,2,FALSE()))</f>
        <v>-1.5</v>
      </c>
      <c r="AQ100" s="100" t="n">
        <f aca="false">IF(ISBLANK(H100),"", VLOOKUP(H100,$A$4:$B$8,2,FALSE()))</f>
        <v>4</v>
      </c>
      <c r="AR100" s="100" t="n">
        <f aca="false">IF(ISBLANK(I100),"", VLOOKUP(I100,$A$4:$B$8,2,FALSE()))</f>
        <v>1</v>
      </c>
      <c r="AS100" s="100" t="n">
        <f aca="false">IF(ISBLANK(J100),"", VLOOKUP(J100,$A$4:$B$8,2,FALSE()))</f>
        <v>4</v>
      </c>
      <c r="AT100" s="100" t="str">
        <f aca="false">IF(ISBLANK(K100),"", VLOOKUP(K100,$A$4:$B$8,2,FALSE()))</f>
        <v/>
      </c>
      <c r="AU100" s="100" t="str">
        <f aca="false">IF(ISBLANK(L100),"", VLOOKUP(L100,$A$4:$B$8,2,FALSE()))</f>
        <v/>
      </c>
      <c r="AV100" s="100" t="str">
        <f aca="false">IF(ISBLANK(M100),"", VLOOKUP(M100,$A$4:$B$8,2,FALSE()))</f>
        <v/>
      </c>
      <c r="AW100" s="100" t="str">
        <f aca="false">IF(ISBLANK(N100),"", VLOOKUP(N100,$A$4:$B$8,2,FALSE()))</f>
        <v/>
      </c>
      <c r="AX100" s="100" t="str">
        <f aca="false">IF(ISBLANK(O100),"", VLOOKUP(O100,$A$4:$B$8,2,FALSE()))</f>
        <v/>
      </c>
      <c r="AY100" s="100" t="str">
        <f aca="false">IF(ISBLANK(P100),"", VLOOKUP(P100,$A$4:$B$8,2,FALSE()))</f>
        <v/>
      </c>
      <c r="AZ100" s="100" t="str">
        <f aca="false">IF(ISBLANK(Q100),"", VLOOKUP(Q100,$A$4:$B$8,2,FALSE()))</f>
        <v/>
      </c>
      <c r="BA100" s="100" t="str">
        <f aca="false">IF(ISBLANK(R100),"", VLOOKUP(R100,$A$4:$B$8,2,FALSE()))</f>
        <v/>
      </c>
      <c r="BB100" s="100" t="str">
        <f aca="false">IF(ISBLANK(S100),"", VLOOKUP(S100,$A$4:$B$8,2,FALSE()))</f>
        <v/>
      </c>
      <c r="BC100" s="100" t="str">
        <f aca="false">IF(ISBLANK(T100),"", VLOOKUP(T100,$A$4:$B$8,2,FALSE()))</f>
        <v/>
      </c>
      <c r="BD100" s="100" t="str">
        <f aca="false">IF(ISBLANK(U100),"", VLOOKUP(U100,$A$4:$B$8,2,FALSE()))</f>
        <v/>
      </c>
      <c r="BE100" s="100" t="str">
        <f aca="false">IF(ISBLANK(V100),"", VLOOKUP(V100,$A$4:$B$8,2,FALSE()))</f>
        <v/>
      </c>
      <c r="BF100" s="100" t="str">
        <f aca="false">IF(ISBLANK(W100),"", VLOOKUP(W100,$A$4:$B$8,2,FALSE()))</f>
        <v/>
      </c>
      <c r="BG100" s="100" t="str">
        <f aca="false">IF(ISBLANK(X100),"", VLOOKUP(X100,$A$4:$B$8,2,FALSE()))</f>
        <v/>
      </c>
    </row>
    <row r="101" customFormat="false" ht="17.6" hidden="false" customHeight="true" outlineLevel="0" collapsed="false">
      <c r="A101" s="88"/>
      <c r="B101" s="88"/>
      <c r="C101" s="89"/>
      <c r="D101" s="89"/>
      <c r="E101" s="91" t="s">
        <v>23</v>
      </c>
      <c r="F101" s="90" t="s">
        <v>23</v>
      </c>
      <c r="G101" s="90" t="s">
        <v>20</v>
      </c>
      <c r="H101" s="90" t="s">
        <v>14</v>
      </c>
      <c r="I101" s="90" t="s">
        <v>20</v>
      </c>
      <c r="J101" s="90"/>
      <c r="K101" s="90"/>
      <c r="L101" s="90"/>
      <c r="M101" s="90"/>
      <c r="N101" s="91"/>
      <c r="O101" s="91"/>
      <c r="P101" s="91"/>
      <c r="Q101" s="91"/>
      <c r="R101" s="91"/>
      <c r="S101" s="91"/>
      <c r="T101" s="91"/>
      <c r="U101" s="91"/>
      <c r="V101" s="91"/>
      <c r="W101" s="90"/>
      <c r="X101" s="91"/>
      <c r="Y101" s="93" t="n">
        <f aca="false">Z101*0.9</f>
        <v>5.6175</v>
      </c>
      <c r="Z101" s="94" t="n">
        <f aca="false">IF((AM101) &gt; 3, AM101,3)</f>
        <v>6.24166666666667</v>
      </c>
      <c r="AA101" s="93" t="n">
        <f aca="false">Z101*1.1</f>
        <v>6.86583333333333</v>
      </c>
      <c r="AB101" s="95" t="n">
        <v>6</v>
      </c>
      <c r="AC101" s="96" t="n">
        <f aca="false">COUNT(AN101:BG101)</f>
        <v>5</v>
      </c>
      <c r="AD101" s="97" t="n">
        <f aca="false">COUNTIF(AN101:BG101,"&gt;0")</f>
        <v>4</v>
      </c>
      <c r="AE101" s="98" t="n">
        <f aca="false">AD101/AB101</f>
        <v>0.666666666666667</v>
      </c>
      <c r="AF101" s="98" t="n">
        <f aca="false">SLOPE(AN101:BG101,AN$13:BG$13)</f>
        <v>-0.55</v>
      </c>
      <c r="AG101" s="98" t="n">
        <f aca="false">IF(AD101&gt;0,SUM(AN101:BG101)/AD101,-2)</f>
        <v>1.125</v>
      </c>
      <c r="AH101" s="99" t="n">
        <f aca="false">AE101/($AM101-$B$3)</f>
        <v>0.536912751677852</v>
      </c>
      <c r="AI101" s="99" t="n">
        <f aca="false">AF101/($AM101-$B$3)</f>
        <v>-0.442953020134228</v>
      </c>
      <c r="AJ101" s="99" t="n">
        <f aca="false">AG101/($AM101-$B$3)</f>
        <v>0.906040268456376</v>
      </c>
      <c r="AK101" s="99" t="n">
        <f aca="false">SUM(AH101:AJ101)</f>
        <v>1</v>
      </c>
      <c r="AM101" s="28" t="n">
        <f aca="false">AG101+AF101+AE101+B$3</f>
        <v>6.24166666666667</v>
      </c>
      <c r="AN101" s="100" t="n">
        <f aca="false">IF(ISBLANK(E101),"", VLOOKUP(E101,$A$4:$B$8,2,FALSE()))</f>
        <v>2</v>
      </c>
      <c r="AO101" s="100" t="n">
        <f aca="false">IF(ISBLANK(F101),"", VLOOKUP(F101,$A$4:$B$8,2,FALSE()))</f>
        <v>2</v>
      </c>
      <c r="AP101" s="100" t="n">
        <f aca="false">IF(ISBLANK(G101),"", VLOOKUP(G101,$A$4:$B$8,2,FALSE()))</f>
        <v>1</v>
      </c>
      <c r="AQ101" s="100" t="n">
        <f aca="false">IF(ISBLANK(H101),"", VLOOKUP(H101,$A$4:$B$8,2,FALSE()))</f>
        <v>-1.5</v>
      </c>
      <c r="AR101" s="100" t="n">
        <f aca="false">IF(ISBLANK(I101),"", VLOOKUP(I101,$A$4:$B$8,2,FALSE()))</f>
        <v>1</v>
      </c>
      <c r="AS101" s="100" t="str">
        <f aca="false">IF(ISBLANK(J101),"", VLOOKUP(J101,$A$4:$B$8,2,FALSE()))</f>
        <v/>
      </c>
      <c r="AT101" s="100" t="str">
        <f aca="false">IF(ISBLANK(K101),"", VLOOKUP(K101,$A$4:$B$8,2,FALSE()))</f>
        <v/>
      </c>
      <c r="AU101" s="100" t="str">
        <f aca="false">IF(ISBLANK(L101),"", VLOOKUP(L101,$A$4:$B$8,2,FALSE()))</f>
        <v/>
      </c>
      <c r="AV101" s="100" t="str">
        <f aca="false">IF(ISBLANK(M101),"", VLOOKUP(M101,$A$4:$B$8,2,FALSE()))</f>
        <v/>
      </c>
      <c r="AW101" s="100" t="str">
        <f aca="false">IF(ISBLANK(N101),"", VLOOKUP(N101,$A$4:$B$8,2,FALSE()))</f>
        <v/>
      </c>
      <c r="AX101" s="100" t="str">
        <f aca="false">IF(ISBLANK(O101),"", VLOOKUP(O101,$A$4:$B$8,2,FALSE()))</f>
        <v/>
      </c>
      <c r="AY101" s="100" t="str">
        <f aca="false">IF(ISBLANK(P101),"", VLOOKUP(P101,$A$4:$B$8,2,FALSE()))</f>
        <v/>
      </c>
      <c r="AZ101" s="100" t="str">
        <f aca="false">IF(ISBLANK(Q101),"", VLOOKUP(Q101,$A$4:$B$8,2,FALSE()))</f>
        <v/>
      </c>
      <c r="BA101" s="100" t="str">
        <f aca="false">IF(ISBLANK(R101),"", VLOOKUP(R101,$A$4:$B$8,2,FALSE()))</f>
        <v/>
      </c>
      <c r="BB101" s="100" t="str">
        <f aca="false">IF(ISBLANK(S101),"", VLOOKUP(S101,$A$4:$B$8,2,FALSE()))</f>
        <v/>
      </c>
      <c r="BC101" s="100" t="str">
        <f aca="false">IF(ISBLANK(T101),"", VLOOKUP(T101,$A$4:$B$8,2,FALSE()))</f>
        <v/>
      </c>
      <c r="BD101" s="100" t="str">
        <f aca="false">IF(ISBLANK(U101),"", VLOOKUP(U101,$A$4:$B$8,2,FALSE()))</f>
        <v/>
      </c>
      <c r="BE101" s="100" t="str">
        <f aca="false">IF(ISBLANK(V101),"", VLOOKUP(V101,$A$4:$B$8,2,FALSE()))</f>
        <v/>
      </c>
      <c r="BF101" s="100" t="str">
        <f aca="false">IF(ISBLANK(W101),"", VLOOKUP(W101,$A$4:$B$8,2,FALSE()))</f>
        <v/>
      </c>
      <c r="BG101" s="100" t="str">
        <f aca="false">IF(ISBLANK(X101),"", VLOOKUP(X101,$A$4:$B$8,2,FALSE()))</f>
        <v/>
      </c>
    </row>
    <row r="102" customFormat="false" ht="17.6" hidden="false" customHeight="true" outlineLevel="0" collapsed="false">
      <c r="A102" s="88"/>
      <c r="B102" s="88"/>
      <c r="C102" s="89"/>
      <c r="D102" s="89"/>
      <c r="E102" s="90" t="s">
        <v>23</v>
      </c>
      <c r="F102" s="90" t="s">
        <v>23</v>
      </c>
      <c r="G102" s="90" t="s">
        <v>14</v>
      </c>
      <c r="H102" s="90" t="s">
        <v>14</v>
      </c>
      <c r="I102" s="90" t="s">
        <v>20</v>
      </c>
      <c r="J102" s="90" t="s">
        <v>20</v>
      </c>
      <c r="K102" s="90" t="s">
        <v>20</v>
      </c>
      <c r="L102" s="90"/>
      <c r="M102" s="90"/>
      <c r="N102" s="91"/>
      <c r="O102" s="91"/>
      <c r="P102" s="91"/>
      <c r="Q102" s="91"/>
      <c r="R102" s="91"/>
      <c r="S102" s="91"/>
      <c r="T102" s="91"/>
      <c r="U102" s="91"/>
      <c r="V102" s="91"/>
      <c r="W102" s="91"/>
      <c r="X102" s="91"/>
      <c r="Y102" s="93" t="n">
        <f aca="false">Z102*0.9</f>
        <v>5.88964285714286</v>
      </c>
      <c r="Z102" s="94" t="n">
        <f aca="false">IF((AM102) &gt; 3, AM102,3)</f>
        <v>6.54404761904762</v>
      </c>
      <c r="AA102" s="93" t="n">
        <f aca="false">Z102*1.1</f>
        <v>7.19845238095238</v>
      </c>
      <c r="AB102" s="95" t="n">
        <v>6</v>
      </c>
      <c r="AC102" s="96" t="n">
        <f aca="false">COUNT(AN102:BG102)</f>
        <v>7</v>
      </c>
      <c r="AD102" s="97" t="n">
        <f aca="false">COUNTIF(AN102:BG102,"&gt;0")</f>
        <v>5</v>
      </c>
      <c r="AE102" s="98" t="n">
        <f aca="false">AD102/AB102</f>
        <v>0.833333333333333</v>
      </c>
      <c r="AF102" s="98" t="n">
        <f aca="false">SLOPE(AN102:BG102,AN$13:BG$13)</f>
        <v>-0.0892857142857143</v>
      </c>
      <c r="AG102" s="98" t="n">
        <f aca="false">IF(AD102&gt;0,SUM(AN102:BG102)/AD102,-2)</f>
        <v>0.8</v>
      </c>
      <c r="AH102" s="99" t="n">
        <f aca="false">AE102/($AM102-$B$3)</f>
        <v>0.53970701619121</v>
      </c>
      <c r="AI102" s="99" t="n">
        <f aca="false">AF102/($AM102-$B$3)</f>
        <v>-0.0578257517347725</v>
      </c>
      <c r="AJ102" s="99" t="n">
        <f aca="false">AG102/($AM102-$B$3)</f>
        <v>0.518118735543562</v>
      </c>
      <c r="AK102" s="99" t="n">
        <f aca="false">SUM(AH102:AJ102)</f>
        <v>1</v>
      </c>
      <c r="AM102" s="28" t="n">
        <f aca="false">AG102+AF102+AE102+B$3</f>
        <v>6.54404761904762</v>
      </c>
      <c r="AN102" s="100" t="n">
        <f aca="false">IF(ISBLANK(E102),"", VLOOKUP(E102,$A$4:$B$8,2,FALSE()))</f>
        <v>2</v>
      </c>
      <c r="AO102" s="100" t="n">
        <f aca="false">IF(ISBLANK(F102),"", VLOOKUP(F102,$A$4:$B$8,2,FALSE()))</f>
        <v>2</v>
      </c>
      <c r="AP102" s="100" t="n">
        <f aca="false">IF(ISBLANK(G102),"", VLOOKUP(G102,$A$4:$B$8,2,FALSE()))</f>
        <v>-1.5</v>
      </c>
      <c r="AQ102" s="100" t="n">
        <f aca="false">IF(ISBLANK(H102),"", VLOOKUP(H102,$A$4:$B$8,2,FALSE()))</f>
        <v>-1.5</v>
      </c>
      <c r="AR102" s="100" t="n">
        <f aca="false">IF(ISBLANK(I102),"", VLOOKUP(I102,$A$4:$B$8,2,FALSE()))</f>
        <v>1</v>
      </c>
      <c r="AS102" s="100" t="n">
        <f aca="false">IF(ISBLANK(J102),"", VLOOKUP(J102,$A$4:$B$8,2,FALSE()))</f>
        <v>1</v>
      </c>
      <c r="AT102" s="100" t="n">
        <f aca="false">IF(ISBLANK(K102),"", VLOOKUP(K102,$A$4:$B$8,2,FALSE()))</f>
        <v>1</v>
      </c>
      <c r="AU102" s="100" t="str">
        <f aca="false">IF(ISBLANK(L102),"", VLOOKUP(L102,$A$4:$B$8,2,FALSE()))</f>
        <v/>
      </c>
      <c r="AV102" s="100" t="str">
        <f aca="false">IF(ISBLANK(M102),"", VLOOKUP(M102,$A$4:$B$8,2,FALSE()))</f>
        <v/>
      </c>
      <c r="AW102" s="100" t="str">
        <f aca="false">IF(ISBLANK(N102),"", VLOOKUP(N102,$A$4:$B$8,2,FALSE()))</f>
        <v/>
      </c>
      <c r="AX102" s="100" t="str">
        <f aca="false">IF(ISBLANK(O102),"", VLOOKUP(O102,$A$4:$B$8,2,FALSE()))</f>
        <v/>
      </c>
      <c r="AY102" s="100" t="str">
        <f aca="false">IF(ISBLANK(P102),"", VLOOKUP(P102,$A$4:$B$8,2,FALSE()))</f>
        <v/>
      </c>
      <c r="AZ102" s="100" t="str">
        <f aca="false">IF(ISBLANK(Q102),"", VLOOKUP(Q102,$A$4:$B$8,2,FALSE()))</f>
        <v/>
      </c>
      <c r="BA102" s="100" t="str">
        <f aca="false">IF(ISBLANK(R102),"", VLOOKUP(R102,$A$4:$B$8,2,FALSE()))</f>
        <v/>
      </c>
      <c r="BB102" s="100" t="str">
        <f aca="false">IF(ISBLANK(S102),"", VLOOKUP(S102,$A$4:$B$8,2,FALSE()))</f>
        <v/>
      </c>
      <c r="BC102" s="100" t="str">
        <f aca="false">IF(ISBLANK(T102),"", VLOOKUP(T102,$A$4:$B$8,2,FALSE()))</f>
        <v/>
      </c>
      <c r="BD102" s="100" t="str">
        <f aca="false">IF(ISBLANK(U102),"", VLOOKUP(U102,$A$4:$B$8,2,FALSE()))</f>
        <v/>
      </c>
      <c r="BE102" s="100" t="str">
        <f aca="false">IF(ISBLANK(V102),"", VLOOKUP(V102,$A$4:$B$8,2,FALSE()))</f>
        <v/>
      </c>
      <c r="BF102" s="100" t="str">
        <f aca="false">IF(ISBLANK(W102),"", VLOOKUP(W102,$A$4:$B$8,2,FALSE()))</f>
        <v/>
      </c>
      <c r="BG102" s="100" t="str">
        <f aca="false">IF(ISBLANK(X102),"", VLOOKUP(X102,$A$4:$B$8,2,FALSE()))</f>
        <v/>
      </c>
    </row>
    <row r="103" customFormat="false" ht="17.6" hidden="false" customHeight="true" outlineLevel="0" collapsed="false">
      <c r="A103" s="88"/>
      <c r="B103" s="88"/>
      <c r="C103" s="89"/>
      <c r="D103" s="89"/>
      <c r="E103" s="90" t="s">
        <v>23</v>
      </c>
      <c r="F103" s="90" t="s">
        <v>23</v>
      </c>
      <c r="G103" s="90" t="s">
        <v>20</v>
      </c>
      <c r="H103" s="90" t="s">
        <v>14</v>
      </c>
      <c r="I103" s="90" t="s">
        <v>20</v>
      </c>
      <c r="J103" s="90" t="s">
        <v>23</v>
      </c>
      <c r="K103" s="90" t="s">
        <v>20</v>
      </c>
      <c r="L103" s="90" t="s">
        <v>14</v>
      </c>
      <c r="M103" s="90"/>
      <c r="N103" s="90"/>
      <c r="O103" s="90"/>
      <c r="P103" s="90"/>
      <c r="Q103" s="90"/>
      <c r="R103" s="90"/>
      <c r="S103" s="90"/>
      <c r="T103" s="90"/>
      <c r="U103" s="90"/>
      <c r="V103" s="90"/>
      <c r="W103" s="90"/>
      <c r="X103" s="90"/>
      <c r="Y103" s="93" t="n">
        <f aca="false">Z103*0.9</f>
        <v>6.04285714285714</v>
      </c>
      <c r="Z103" s="94" t="n">
        <f aca="false">IF((AM103) &gt; 3, AM103,3)</f>
        <v>6.71428571428571</v>
      </c>
      <c r="AA103" s="93" t="n">
        <f aca="false">Z103*1.1</f>
        <v>7.38571428571429</v>
      </c>
      <c r="AB103" s="95" t="n">
        <v>6</v>
      </c>
      <c r="AC103" s="96" t="n">
        <f aca="false">COUNT(AN103:BG103)</f>
        <v>8</v>
      </c>
      <c r="AD103" s="97" t="n">
        <f aca="false">COUNTIF(AN103:BG103,"&gt;0")</f>
        <v>6</v>
      </c>
      <c r="AE103" s="98" t="n">
        <f aca="false">AD103/AB103</f>
        <v>1</v>
      </c>
      <c r="AF103" s="98" t="n">
        <f aca="false">SLOPE(AN103:BG103,AN$13:BG$13)</f>
        <v>-0.285714285714286</v>
      </c>
      <c r="AG103" s="98" t="n">
        <f aca="false">IF(AD103&gt;0,SUM(AN103:BG103)/AD103,-2)</f>
        <v>1</v>
      </c>
      <c r="AH103" s="99" t="n">
        <f aca="false">AE103/($AM103-$B$3)</f>
        <v>0.583333333333333</v>
      </c>
      <c r="AI103" s="99" t="n">
        <f aca="false">AF103/($AM103-$B$3)</f>
        <v>-0.166666666666667</v>
      </c>
      <c r="AJ103" s="99" t="n">
        <f aca="false">AG103/($AM103-$B$3)</f>
        <v>0.583333333333333</v>
      </c>
      <c r="AK103" s="99" t="n">
        <f aca="false">SUM(AH103:AJ103)</f>
        <v>1</v>
      </c>
      <c r="AM103" s="28" t="n">
        <f aca="false">AG103+AF103+AE103+B$3</f>
        <v>6.71428571428571</v>
      </c>
      <c r="AN103" s="100" t="n">
        <f aca="false">IF(ISBLANK(E103),"", VLOOKUP(E103,$A$4:$B$8,2,FALSE()))</f>
        <v>2</v>
      </c>
      <c r="AO103" s="100" t="n">
        <f aca="false">IF(ISBLANK(F103),"", VLOOKUP(F103,$A$4:$B$8,2,FALSE()))</f>
        <v>2</v>
      </c>
      <c r="AP103" s="100" t="n">
        <f aca="false">IF(ISBLANK(G103),"", VLOOKUP(G103,$A$4:$B$8,2,FALSE()))</f>
        <v>1</v>
      </c>
      <c r="AQ103" s="100" t="n">
        <f aca="false">IF(ISBLANK(H103),"", VLOOKUP(H103,$A$4:$B$8,2,FALSE()))</f>
        <v>-1.5</v>
      </c>
      <c r="AR103" s="100" t="n">
        <f aca="false">IF(ISBLANK(I103),"", VLOOKUP(I103,$A$4:$B$8,2,FALSE()))</f>
        <v>1</v>
      </c>
      <c r="AS103" s="100" t="n">
        <f aca="false">IF(ISBLANK(J103),"", VLOOKUP(J103,$A$4:$B$8,2,FALSE()))</f>
        <v>2</v>
      </c>
      <c r="AT103" s="100" t="n">
        <f aca="false">IF(ISBLANK(K103),"", VLOOKUP(K103,$A$4:$B$8,2,FALSE()))</f>
        <v>1</v>
      </c>
      <c r="AU103" s="100" t="n">
        <f aca="false">IF(ISBLANK(L103),"", VLOOKUP(L103,$A$4:$B$8,2,FALSE()))</f>
        <v>-1.5</v>
      </c>
      <c r="AV103" s="100" t="str">
        <f aca="false">IF(ISBLANK(M103),"", VLOOKUP(M103,$A$4:$B$8,2,FALSE()))</f>
        <v/>
      </c>
      <c r="AW103" s="100" t="str">
        <f aca="false">IF(ISBLANK(N103),"", VLOOKUP(N103,$A$4:$B$8,2,FALSE()))</f>
        <v/>
      </c>
      <c r="AX103" s="100" t="str">
        <f aca="false">IF(ISBLANK(O103),"", VLOOKUP(O103,$A$4:$B$8,2,FALSE()))</f>
        <v/>
      </c>
      <c r="AY103" s="100" t="str">
        <f aca="false">IF(ISBLANK(P103),"", VLOOKUP(P103,$A$4:$B$8,2,FALSE()))</f>
        <v/>
      </c>
      <c r="AZ103" s="100" t="str">
        <f aca="false">IF(ISBLANK(Q103),"", VLOOKUP(Q103,$A$4:$B$8,2,FALSE()))</f>
        <v/>
      </c>
      <c r="BA103" s="100" t="str">
        <f aca="false">IF(ISBLANK(R103),"", VLOOKUP(R103,$A$4:$B$8,2,FALSE()))</f>
        <v/>
      </c>
      <c r="BB103" s="100" t="str">
        <f aca="false">IF(ISBLANK(S103),"", VLOOKUP(S103,$A$4:$B$8,2,FALSE()))</f>
        <v/>
      </c>
      <c r="BC103" s="100" t="str">
        <f aca="false">IF(ISBLANK(T103),"", VLOOKUP(T103,$A$4:$B$8,2,FALSE()))</f>
        <v/>
      </c>
      <c r="BD103" s="100" t="str">
        <f aca="false">IF(ISBLANK(U103),"", VLOOKUP(U103,$A$4:$B$8,2,FALSE()))</f>
        <v/>
      </c>
      <c r="BE103" s="100" t="str">
        <f aca="false">IF(ISBLANK(V103),"", VLOOKUP(V103,$A$4:$B$8,2,FALSE()))</f>
        <v/>
      </c>
      <c r="BF103" s="100" t="str">
        <f aca="false">IF(ISBLANK(W103),"", VLOOKUP(W103,$A$4:$B$8,2,FALSE()))</f>
        <v/>
      </c>
      <c r="BG103" s="100" t="str">
        <f aca="false">IF(ISBLANK(X103),"", VLOOKUP(X103,$A$4:$B$8,2,FALSE()))</f>
        <v/>
      </c>
    </row>
    <row r="104" customFormat="false" ht="17.6" hidden="false" customHeight="true" outlineLevel="0" collapsed="false">
      <c r="A104" s="88"/>
      <c r="B104" s="88"/>
      <c r="C104" s="89"/>
      <c r="D104" s="89"/>
      <c r="E104" s="90" t="s">
        <v>20</v>
      </c>
      <c r="F104" s="90" t="s">
        <v>14</v>
      </c>
      <c r="G104" s="90" t="s">
        <v>14</v>
      </c>
      <c r="H104" s="90" t="s">
        <v>23</v>
      </c>
      <c r="I104" s="90" t="s">
        <v>20</v>
      </c>
      <c r="J104" s="90" t="s">
        <v>14</v>
      </c>
      <c r="K104" s="90" t="s">
        <v>23</v>
      </c>
      <c r="L104" s="90"/>
      <c r="M104" s="90"/>
      <c r="N104" s="90"/>
      <c r="O104" s="90"/>
      <c r="P104" s="90"/>
      <c r="Q104" s="90"/>
      <c r="R104" s="90"/>
      <c r="S104" s="90"/>
      <c r="T104" s="90"/>
      <c r="U104" s="91"/>
      <c r="V104" s="91"/>
      <c r="W104" s="90"/>
      <c r="X104" s="90"/>
      <c r="Y104" s="93" t="n">
        <f aca="false">Z104*0.9</f>
        <v>5.61428571428572</v>
      </c>
      <c r="Z104" s="94" t="n">
        <f aca="false">IF((AM104) &gt; 3, AM104,3)</f>
        <v>6.23809523809524</v>
      </c>
      <c r="AA104" s="93" t="n">
        <f aca="false">Z104*1.1</f>
        <v>6.86190476190476</v>
      </c>
      <c r="AB104" s="95" t="n">
        <v>6</v>
      </c>
      <c r="AC104" s="96" t="n">
        <f aca="false">COUNT(AN104:BG104)</f>
        <v>7</v>
      </c>
      <c r="AD104" s="97" t="n">
        <f aca="false">COUNTIF(AN104:BG104,"&gt;0")</f>
        <v>4</v>
      </c>
      <c r="AE104" s="98" t="n">
        <f aca="false">AD104/AB104</f>
        <v>0.666666666666667</v>
      </c>
      <c r="AF104" s="98" t="n">
        <f aca="false">SLOPE(AN104:BG104,AN$13:BG$13)</f>
        <v>0.196428571428571</v>
      </c>
      <c r="AG104" s="98" t="n">
        <f aca="false">IF(AD104&gt;0,SUM(AN104:BG104)/AD104,-2)</f>
        <v>0.375</v>
      </c>
      <c r="AH104" s="99" t="n">
        <f aca="false">AE104/($AM104-$B$3)</f>
        <v>0.538461538461538</v>
      </c>
      <c r="AI104" s="99" t="n">
        <f aca="false">AF104/($AM104-$B$3)</f>
        <v>0.158653846153846</v>
      </c>
      <c r="AJ104" s="99" t="n">
        <f aca="false">AG104/($AM104-$B$3)</f>
        <v>0.302884615384615</v>
      </c>
      <c r="AK104" s="99" t="n">
        <f aca="false">SUM(AH104:AJ104)</f>
        <v>1</v>
      </c>
      <c r="AM104" s="28" t="n">
        <f aca="false">AG104+AF104+AE104+B$3</f>
        <v>6.23809523809524</v>
      </c>
      <c r="AN104" s="100" t="n">
        <f aca="false">IF(ISBLANK(E104),"", VLOOKUP(E104,$A$4:$B$8,2,FALSE()))</f>
        <v>1</v>
      </c>
      <c r="AO104" s="100" t="n">
        <f aca="false">IF(ISBLANK(F104),"", VLOOKUP(F104,$A$4:$B$8,2,FALSE()))</f>
        <v>-1.5</v>
      </c>
      <c r="AP104" s="100" t="n">
        <f aca="false">IF(ISBLANK(G104),"", VLOOKUP(G104,$A$4:$B$8,2,FALSE()))</f>
        <v>-1.5</v>
      </c>
      <c r="AQ104" s="100" t="n">
        <f aca="false">IF(ISBLANK(H104),"", VLOOKUP(H104,$A$4:$B$8,2,FALSE()))</f>
        <v>2</v>
      </c>
      <c r="AR104" s="100" t="n">
        <f aca="false">IF(ISBLANK(I104),"", VLOOKUP(I104,$A$4:$B$8,2,FALSE()))</f>
        <v>1</v>
      </c>
      <c r="AS104" s="100" t="n">
        <f aca="false">IF(ISBLANK(J104),"", VLOOKUP(J104,$A$4:$B$8,2,FALSE()))</f>
        <v>-1.5</v>
      </c>
      <c r="AT104" s="100" t="n">
        <f aca="false">IF(ISBLANK(K104),"", VLOOKUP(K104,$A$4:$B$8,2,FALSE()))</f>
        <v>2</v>
      </c>
      <c r="AU104" s="100" t="str">
        <f aca="false">IF(ISBLANK(L104),"", VLOOKUP(L104,$A$4:$B$8,2,FALSE()))</f>
        <v/>
      </c>
      <c r="AV104" s="100" t="str">
        <f aca="false">IF(ISBLANK(M104),"", VLOOKUP(M104,$A$4:$B$8,2,FALSE()))</f>
        <v/>
      </c>
      <c r="AW104" s="100" t="str">
        <f aca="false">IF(ISBLANK(N104),"", VLOOKUP(N104,$A$4:$B$8,2,FALSE()))</f>
        <v/>
      </c>
      <c r="AX104" s="100" t="str">
        <f aca="false">IF(ISBLANK(O104),"", VLOOKUP(O104,$A$4:$B$8,2,FALSE()))</f>
        <v/>
      </c>
      <c r="AY104" s="100" t="str">
        <f aca="false">IF(ISBLANK(P104),"", VLOOKUP(P104,$A$4:$B$8,2,FALSE()))</f>
        <v/>
      </c>
      <c r="AZ104" s="100" t="str">
        <f aca="false">IF(ISBLANK(Q104),"", VLOOKUP(Q104,$A$4:$B$8,2,FALSE()))</f>
        <v/>
      </c>
      <c r="BA104" s="100" t="str">
        <f aca="false">IF(ISBLANK(R104),"", VLOOKUP(R104,$A$4:$B$8,2,FALSE()))</f>
        <v/>
      </c>
      <c r="BB104" s="100" t="str">
        <f aca="false">IF(ISBLANK(S104),"", VLOOKUP(S104,$A$4:$B$8,2,FALSE()))</f>
        <v/>
      </c>
      <c r="BC104" s="100" t="str">
        <f aca="false">IF(ISBLANK(T104),"", VLOOKUP(T104,$A$4:$B$8,2,FALSE()))</f>
        <v/>
      </c>
      <c r="BD104" s="100" t="str">
        <f aca="false">IF(ISBLANK(U104),"", VLOOKUP(U104,$A$4:$B$8,2,FALSE()))</f>
        <v/>
      </c>
      <c r="BE104" s="100" t="str">
        <f aca="false">IF(ISBLANK(V104),"", VLOOKUP(V104,$A$4:$B$8,2,FALSE()))</f>
        <v/>
      </c>
      <c r="BF104" s="100" t="str">
        <f aca="false">IF(ISBLANK(W104),"", VLOOKUP(W104,$A$4:$B$8,2,FALSE()))</f>
        <v/>
      </c>
      <c r="BG104" s="100" t="str">
        <f aca="false">IF(ISBLANK(X104),"", VLOOKUP(X104,$A$4:$B$8,2,FALSE()))</f>
        <v/>
      </c>
    </row>
    <row r="105" customFormat="false" ht="17.6" hidden="false" customHeight="true" outlineLevel="0" collapsed="false">
      <c r="A105" s="88"/>
      <c r="B105" s="88"/>
      <c r="C105" s="89"/>
      <c r="D105" s="89"/>
      <c r="E105" s="90" t="s">
        <v>20</v>
      </c>
      <c r="F105" s="90" t="s">
        <v>23</v>
      </c>
      <c r="G105" s="90" t="s">
        <v>14</v>
      </c>
      <c r="H105" s="90" t="s">
        <v>14</v>
      </c>
      <c r="I105" s="90" t="s">
        <v>20</v>
      </c>
      <c r="J105" s="90" t="s">
        <v>20</v>
      </c>
      <c r="K105" s="90" t="s">
        <v>20</v>
      </c>
      <c r="L105" s="90"/>
      <c r="M105" s="90"/>
      <c r="N105" s="90"/>
      <c r="O105" s="90"/>
      <c r="P105" s="90"/>
      <c r="Q105" s="90"/>
      <c r="R105" s="90"/>
      <c r="S105" s="90"/>
      <c r="T105" s="90"/>
      <c r="U105" s="91"/>
      <c r="V105" s="91"/>
      <c r="W105" s="91"/>
      <c r="X105" s="91"/>
      <c r="Y105" s="93" t="n">
        <f aca="false">Z105*0.9</f>
        <v>5.80607142857143</v>
      </c>
      <c r="Z105" s="94" t="n">
        <f aca="false">IF((AM105) &gt; 3, AM105,3)</f>
        <v>6.45119047619048</v>
      </c>
      <c r="AA105" s="93" t="n">
        <f aca="false">Z105*1.1</f>
        <v>7.09630952380952</v>
      </c>
      <c r="AB105" s="95" t="n">
        <v>6</v>
      </c>
      <c r="AC105" s="96" t="n">
        <f aca="false">COUNT(AN105:BG105)</f>
        <v>7</v>
      </c>
      <c r="AD105" s="97" t="n">
        <f aca="false">COUNTIF(AN105:BG105,"&gt;0")</f>
        <v>5</v>
      </c>
      <c r="AE105" s="98" t="n">
        <f aca="false">AD105/AB105</f>
        <v>0.833333333333333</v>
      </c>
      <c r="AF105" s="98" t="n">
        <f aca="false">SLOPE(AN105:BG105,AN$13:BG$13)</f>
        <v>0.0178571428571429</v>
      </c>
      <c r="AG105" s="98" t="n">
        <f aca="false">IF(AD105&gt;0,SUM(AN105:BG105)/AD105,-2)</f>
        <v>0.6</v>
      </c>
      <c r="AH105" s="99" t="n">
        <f aca="false">AE105/($AM105-$B$3)</f>
        <v>0.574241181296145</v>
      </c>
      <c r="AI105" s="99" t="n">
        <f aca="false">AF105/($AM105-$B$3)</f>
        <v>0.0123051681706317</v>
      </c>
      <c r="AJ105" s="99" t="n">
        <f aca="false">AG105/($AM105-$B$3)</f>
        <v>0.413453650533224</v>
      </c>
      <c r="AK105" s="99" t="n">
        <f aca="false">SUM(AH105:AJ105)</f>
        <v>1</v>
      </c>
      <c r="AM105" s="28" t="n">
        <f aca="false">AG105+AF105+AE105+B$3</f>
        <v>6.45119047619048</v>
      </c>
      <c r="AN105" s="100" t="n">
        <f aca="false">IF(ISBLANK(E105),"", VLOOKUP(E105,$A$4:$B$8,2,FALSE()))</f>
        <v>1</v>
      </c>
      <c r="AO105" s="100" t="n">
        <f aca="false">IF(ISBLANK(F105),"", VLOOKUP(F105,$A$4:$B$8,2,FALSE()))</f>
        <v>2</v>
      </c>
      <c r="AP105" s="100" t="n">
        <f aca="false">IF(ISBLANK(G105),"", VLOOKUP(G105,$A$4:$B$8,2,FALSE()))</f>
        <v>-1.5</v>
      </c>
      <c r="AQ105" s="100" t="n">
        <f aca="false">IF(ISBLANK(H105),"", VLOOKUP(H105,$A$4:$B$8,2,FALSE()))</f>
        <v>-1.5</v>
      </c>
      <c r="AR105" s="100" t="n">
        <f aca="false">IF(ISBLANK(I105),"", VLOOKUP(I105,$A$4:$B$8,2,FALSE()))</f>
        <v>1</v>
      </c>
      <c r="AS105" s="100" t="n">
        <f aca="false">IF(ISBLANK(J105),"", VLOOKUP(J105,$A$4:$B$8,2,FALSE()))</f>
        <v>1</v>
      </c>
      <c r="AT105" s="100" t="n">
        <f aca="false">IF(ISBLANK(K105),"", VLOOKUP(K105,$A$4:$B$8,2,FALSE()))</f>
        <v>1</v>
      </c>
      <c r="AU105" s="100" t="str">
        <f aca="false">IF(ISBLANK(L105),"", VLOOKUP(L105,$A$4:$B$8,2,FALSE()))</f>
        <v/>
      </c>
      <c r="AV105" s="100" t="str">
        <f aca="false">IF(ISBLANK(M105),"", VLOOKUP(M105,$A$4:$B$8,2,FALSE()))</f>
        <v/>
      </c>
      <c r="AW105" s="100" t="str">
        <f aca="false">IF(ISBLANK(N105),"", VLOOKUP(N105,$A$4:$B$8,2,FALSE()))</f>
        <v/>
      </c>
      <c r="AX105" s="100" t="str">
        <f aca="false">IF(ISBLANK(O105),"", VLOOKUP(O105,$A$4:$B$8,2,FALSE()))</f>
        <v/>
      </c>
      <c r="AY105" s="100" t="str">
        <f aca="false">IF(ISBLANK(P105),"", VLOOKUP(P105,$A$4:$B$8,2,FALSE()))</f>
        <v/>
      </c>
      <c r="AZ105" s="100" t="str">
        <f aca="false">IF(ISBLANK(Q105),"", VLOOKUP(Q105,$A$4:$B$8,2,FALSE()))</f>
        <v/>
      </c>
      <c r="BA105" s="100" t="str">
        <f aca="false">IF(ISBLANK(R105),"", VLOOKUP(R105,$A$4:$B$8,2,FALSE()))</f>
        <v/>
      </c>
      <c r="BB105" s="100" t="str">
        <f aca="false">IF(ISBLANK(S105),"", VLOOKUP(S105,$A$4:$B$8,2,FALSE()))</f>
        <v/>
      </c>
      <c r="BC105" s="100" t="str">
        <f aca="false">IF(ISBLANK(T105),"", VLOOKUP(T105,$A$4:$B$8,2,FALSE()))</f>
        <v/>
      </c>
      <c r="BD105" s="100" t="str">
        <f aca="false">IF(ISBLANK(U105),"", VLOOKUP(U105,$A$4:$B$8,2,FALSE()))</f>
        <v/>
      </c>
      <c r="BE105" s="100" t="str">
        <f aca="false">IF(ISBLANK(V105),"", VLOOKUP(V105,$A$4:$B$8,2,FALSE()))</f>
        <v/>
      </c>
      <c r="BF105" s="100" t="str">
        <f aca="false">IF(ISBLANK(W105),"", VLOOKUP(W105,$A$4:$B$8,2,FALSE()))</f>
        <v/>
      </c>
      <c r="BG105" s="100" t="str">
        <f aca="false">IF(ISBLANK(X105),"", VLOOKUP(X105,$A$4:$B$8,2,FALSE()))</f>
        <v/>
      </c>
    </row>
    <row r="106" customFormat="false" ht="17.6" hidden="false" customHeight="true" outlineLevel="0" collapsed="false">
      <c r="A106" s="88"/>
      <c r="B106" s="88"/>
      <c r="C106" s="89"/>
      <c r="D106" s="89"/>
      <c r="E106" s="90" t="s">
        <v>20</v>
      </c>
      <c r="F106" s="90" t="s">
        <v>26</v>
      </c>
      <c r="G106" s="90" t="s">
        <v>14</v>
      </c>
      <c r="H106" s="90" t="s">
        <v>20</v>
      </c>
      <c r="I106" s="90" t="s">
        <v>20</v>
      </c>
      <c r="J106" s="90" t="s">
        <v>14</v>
      </c>
      <c r="K106" s="90"/>
      <c r="L106" s="90"/>
      <c r="M106" s="90"/>
      <c r="N106" s="90"/>
      <c r="O106" s="90"/>
      <c r="P106" s="90"/>
      <c r="Q106" s="90"/>
      <c r="R106" s="90"/>
      <c r="S106" s="90"/>
      <c r="T106" s="90"/>
      <c r="U106" s="91"/>
      <c r="V106" s="91"/>
      <c r="W106" s="90"/>
      <c r="X106" s="90"/>
      <c r="Y106" s="93" t="n">
        <f aca="false">Z106*0.9</f>
        <v>5.51142857142857</v>
      </c>
      <c r="Z106" s="94" t="n">
        <f aca="false">IF((AM106) &gt; 3, AM106,3)</f>
        <v>6.12380952380952</v>
      </c>
      <c r="AA106" s="93" t="n">
        <f aca="false">Z106*1.1</f>
        <v>6.73619047619048</v>
      </c>
      <c r="AB106" s="95" t="n">
        <v>6</v>
      </c>
      <c r="AC106" s="96" t="n">
        <f aca="false">COUNT(AN106:BG106)</f>
        <v>6</v>
      </c>
      <c r="AD106" s="97" t="n">
        <f aca="false">COUNTIF(AN106:BG106,"&gt;0")</f>
        <v>4</v>
      </c>
      <c r="AE106" s="98" t="n">
        <f aca="false">AD106/AB106</f>
        <v>0.666666666666667</v>
      </c>
      <c r="AF106" s="98" t="n">
        <f aca="false">SLOPE(AN106:BG106,AN$13:BG$13)</f>
        <v>-0.542857142857143</v>
      </c>
      <c r="AG106" s="98" t="n">
        <f aca="false">IF(AD106&gt;0,SUM(AN106:BG106)/AD106,-2)</f>
        <v>1</v>
      </c>
      <c r="AH106" s="99" t="n">
        <f aca="false">AE106/($AM106-$B$3)</f>
        <v>0.593220338983051</v>
      </c>
      <c r="AI106" s="99" t="n">
        <f aca="false">AF106/($AM106-$B$3)</f>
        <v>-0.483050847457627</v>
      </c>
      <c r="AJ106" s="99" t="n">
        <f aca="false">AG106/($AM106-$B$3)</f>
        <v>0.889830508474577</v>
      </c>
      <c r="AK106" s="99" t="n">
        <f aca="false">SUM(AH106:AJ106)</f>
        <v>1</v>
      </c>
      <c r="AM106" s="28" t="n">
        <f aca="false">AG106+AF106+AE106+B$3</f>
        <v>6.12380952380952</v>
      </c>
      <c r="AN106" s="100" t="n">
        <f aca="false">IF(ISBLANK(E106),"", VLOOKUP(E106,$A$4:$B$8,2,FALSE()))</f>
        <v>1</v>
      </c>
      <c r="AO106" s="100" t="n">
        <f aca="false">IF(ISBLANK(F106),"", VLOOKUP(F106,$A$4:$B$8,2,FALSE()))</f>
        <v>4</v>
      </c>
      <c r="AP106" s="100" t="n">
        <f aca="false">IF(ISBLANK(G106),"", VLOOKUP(G106,$A$4:$B$8,2,FALSE()))</f>
        <v>-1.5</v>
      </c>
      <c r="AQ106" s="100" t="n">
        <f aca="false">IF(ISBLANK(H106),"", VLOOKUP(H106,$A$4:$B$8,2,FALSE()))</f>
        <v>1</v>
      </c>
      <c r="AR106" s="100" t="n">
        <f aca="false">IF(ISBLANK(I106),"", VLOOKUP(I106,$A$4:$B$8,2,FALSE()))</f>
        <v>1</v>
      </c>
      <c r="AS106" s="100" t="n">
        <f aca="false">IF(ISBLANK(J106),"", VLOOKUP(J106,$A$4:$B$8,2,FALSE()))</f>
        <v>-1.5</v>
      </c>
      <c r="AT106" s="100" t="str">
        <f aca="false">IF(ISBLANK(K106),"", VLOOKUP(K106,$A$4:$B$8,2,FALSE()))</f>
        <v/>
      </c>
      <c r="AU106" s="100" t="str">
        <f aca="false">IF(ISBLANK(L106),"", VLOOKUP(L106,$A$4:$B$8,2,FALSE()))</f>
        <v/>
      </c>
      <c r="AV106" s="100" t="str">
        <f aca="false">IF(ISBLANK(M106),"", VLOOKUP(M106,$A$4:$B$8,2,FALSE()))</f>
        <v/>
      </c>
      <c r="AW106" s="100" t="str">
        <f aca="false">IF(ISBLANK(N106),"", VLOOKUP(N106,$A$4:$B$8,2,FALSE()))</f>
        <v/>
      </c>
      <c r="AX106" s="100" t="str">
        <f aca="false">IF(ISBLANK(O106),"", VLOOKUP(O106,$A$4:$B$8,2,FALSE()))</f>
        <v/>
      </c>
      <c r="AY106" s="100" t="str">
        <f aca="false">IF(ISBLANK(P106),"", VLOOKUP(P106,$A$4:$B$8,2,FALSE()))</f>
        <v/>
      </c>
      <c r="AZ106" s="100" t="str">
        <f aca="false">IF(ISBLANK(Q106),"", VLOOKUP(Q106,$A$4:$B$8,2,FALSE()))</f>
        <v/>
      </c>
      <c r="BA106" s="100" t="str">
        <f aca="false">IF(ISBLANK(R106),"", VLOOKUP(R106,$A$4:$B$8,2,FALSE()))</f>
        <v/>
      </c>
      <c r="BB106" s="100" t="str">
        <f aca="false">IF(ISBLANK(S106),"", VLOOKUP(S106,$A$4:$B$8,2,FALSE()))</f>
        <v/>
      </c>
      <c r="BC106" s="100" t="str">
        <f aca="false">IF(ISBLANK(T106),"", VLOOKUP(T106,$A$4:$B$8,2,FALSE()))</f>
        <v/>
      </c>
      <c r="BD106" s="100" t="str">
        <f aca="false">IF(ISBLANK(U106),"", VLOOKUP(U106,$A$4:$B$8,2,FALSE()))</f>
        <v/>
      </c>
      <c r="BE106" s="100" t="str">
        <f aca="false">IF(ISBLANK(V106),"", VLOOKUP(V106,$A$4:$B$8,2,FALSE()))</f>
        <v/>
      </c>
      <c r="BF106" s="100" t="str">
        <f aca="false">IF(ISBLANK(W106),"", VLOOKUP(W106,$A$4:$B$8,2,FALSE()))</f>
        <v/>
      </c>
      <c r="BG106" s="100" t="str">
        <f aca="false">IF(ISBLANK(X106),"", VLOOKUP(X106,$A$4:$B$8,2,FALSE()))</f>
        <v/>
      </c>
    </row>
    <row r="107" customFormat="false" ht="17.6" hidden="false" customHeight="true" outlineLevel="0" collapsed="false">
      <c r="A107" s="88"/>
      <c r="B107" s="88"/>
      <c r="C107" s="89"/>
      <c r="D107" s="89"/>
      <c r="E107" s="90" t="s">
        <v>20</v>
      </c>
      <c r="F107" s="90" t="s">
        <v>23</v>
      </c>
      <c r="G107" s="90" t="s">
        <v>20</v>
      </c>
      <c r="H107" s="91" t="s">
        <v>20</v>
      </c>
      <c r="I107" s="90" t="s">
        <v>26</v>
      </c>
      <c r="J107" s="90" t="s">
        <v>20</v>
      </c>
      <c r="K107" s="90"/>
      <c r="L107" s="90"/>
      <c r="M107" s="90"/>
      <c r="N107" s="90"/>
      <c r="O107" s="90"/>
      <c r="P107" s="90"/>
      <c r="Q107" s="90"/>
      <c r="R107" s="90"/>
      <c r="S107" s="90"/>
      <c r="T107" s="90"/>
      <c r="U107" s="91"/>
      <c r="V107" s="91"/>
      <c r="W107" s="91"/>
      <c r="X107" s="91"/>
      <c r="Y107" s="93" t="n">
        <f aca="false">Z107*0.9</f>
        <v>7.05428571428572</v>
      </c>
      <c r="Z107" s="94" t="n">
        <f aca="false">IF((AM107) &gt; 3, AM107,3)</f>
        <v>7.83809523809524</v>
      </c>
      <c r="AA107" s="93" t="n">
        <f aca="false">Z107*1.1</f>
        <v>8.62190476190476</v>
      </c>
      <c r="AB107" s="95" t="n">
        <v>6</v>
      </c>
      <c r="AC107" s="96" t="n">
        <f aca="false">COUNT(AN107:BG107)</f>
        <v>6</v>
      </c>
      <c r="AD107" s="97" t="n">
        <f aca="false">COUNTIF(AN107:BG107,"&gt;0")</f>
        <v>6</v>
      </c>
      <c r="AE107" s="98" t="n">
        <f aca="false">AD107/AB107</f>
        <v>1</v>
      </c>
      <c r="AF107" s="98" t="n">
        <f aca="false">SLOPE(AN107:BG107,AN$13:BG$13)</f>
        <v>0.171428571428571</v>
      </c>
      <c r="AG107" s="98" t="n">
        <f aca="false">IF(AD107&gt;0,SUM(AN107:BG107)/AD107,-2)</f>
        <v>1.66666666666667</v>
      </c>
      <c r="AH107" s="99" t="n">
        <f aca="false">AE107/($AM107-$B$3)</f>
        <v>0.35234899328859</v>
      </c>
      <c r="AI107" s="99" t="n">
        <f aca="false">AF107/($AM107-$B$3)</f>
        <v>0.0604026845637584</v>
      </c>
      <c r="AJ107" s="99" t="n">
        <f aca="false">AG107/($AM107-$B$3)</f>
        <v>0.587248322147651</v>
      </c>
      <c r="AK107" s="99" t="n">
        <f aca="false">SUM(AH107:AJ107)</f>
        <v>1</v>
      </c>
      <c r="AM107" s="28" t="n">
        <f aca="false">AG107+AF107+AE107+B$3</f>
        <v>7.83809523809524</v>
      </c>
      <c r="AN107" s="100" t="n">
        <f aca="false">IF(ISBLANK(E107),"", VLOOKUP(E107,$A$4:$B$8,2,FALSE()))</f>
        <v>1</v>
      </c>
      <c r="AO107" s="100" t="n">
        <f aca="false">IF(ISBLANK(F107),"", VLOOKUP(F107,$A$4:$B$8,2,FALSE()))</f>
        <v>2</v>
      </c>
      <c r="AP107" s="100" t="n">
        <f aca="false">IF(ISBLANK(G107),"", VLOOKUP(G107,$A$4:$B$8,2,FALSE()))</f>
        <v>1</v>
      </c>
      <c r="AQ107" s="100" t="n">
        <f aca="false">IF(ISBLANK(H107),"", VLOOKUP(H107,$A$4:$B$8,2,FALSE()))</f>
        <v>1</v>
      </c>
      <c r="AR107" s="100" t="n">
        <f aca="false">IF(ISBLANK(I107),"", VLOOKUP(I107,$A$4:$B$8,2,FALSE()))</f>
        <v>4</v>
      </c>
      <c r="AS107" s="100" t="n">
        <f aca="false">IF(ISBLANK(J107),"", VLOOKUP(J107,$A$4:$B$8,2,FALSE()))</f>
        <v>1</v>
      </c>
      <c r="AT107" s="100" t="str">
        <f aca="false">IF(ISBLANK(K107),"", VLOOKUP(K107,$A$4:$B$8,2,FALSE()))</f>
        <v/>
      </c>
      <c r="AU107" s="100" t="str">
        <f aca="false">IF(ISBLANK(L107),"", VLOOKUP(L107,$A$4:$B$8,2,FALSE()))</f>
        <v/>
      </c>
      <c r="AV107" s="100" t="str">
        <f aca="false">IF(ISBLANK(M107),"", VLOOKUP(M107,$A$4:$B$8,2,FALSE()))</f>
        <v/>
      </c>
      <c r="AW107" s="100" t="str">
        <f aca="false">IF(ISBLANK(N107),"", VLOOKUP(N107,$A$4:$B$8,2,FALSE()))</f>
        <v/>
      </c>
      <c r="AX107" s="100" t="str">
        <f aca="false">IF(ISBLANK(O107),"", VLOOKUP(O107,$A$4:$B$8,2,FALSE()))</f>
        <v/>
      </c>
      <c r="AY107" s="100" t="str">
        <f aca="false">IF(ISBLANK(P107),"", VLOOKUP(P107,$A$4:$B$8,2,FALSE()))</f>
        <v/>
      </c>
      <c r="AZ107" s="100" t="str">
        <f aca="false">IF(ISBLANK(Q107),"", VLOOKUP(Q107,$A$4:$B$8,2,FALSE()))</f>
        <v/>
      </c>
      <c r="BA107" s="100" t="str">
        <f aca="false">IF(ISBLANK(R107),"", VLOOKUP(R107,$A$4:$B$8,2,FALSE()))</f>
        <v/>
      </c>
      <c r="BB107" s="100" t="str">
        <f aca="false">IF(ISBLANK(S107),"", VLOOKUP(S107,$A$4:$B$8,2,FALSE()))</f>
        <v/>
      </c>
      <c r="BC107" s="100" t="str">
        <f aca="false">IF(ISBLANK(T107),"", VLOOKUP(T107,$A$4:$B$8,2,FALSE()))</f>
        <v/>
      </c>
      <c r="BD107" s="100" t="str">
        <f aca="false">IF(ISBLANK(U107),"", VLOOKUP(U107,$A$4:$B$8,2,FALSE()))</f>
        <v/>
      </c>
      <c r="BE107" s="100" t="str">
        <f aca="false">IF(ISBLANK(V107),"", VLOOKUP(V107,$A$4:$B$8,2,FALSE()))</f>
        <v/>
      </c>
      <c r="BF107" s="100" t="str">
        <f aca="false">IF(ISBLANK(W107),"", VLOOKUP(W107,$A$4:$B$8,2,FALSE()))</f>
        <v/>
      </c>
      <c r="BG107" s="100" t="str">
        <f aca="false">IF(ISBLANK(X107),"", VLOOKUP(X107,$A$4:$B$8,2,FALSE()))</f>
        <v/>
      </c>
    </row>
    <row r="108" customFormat="false" ht="17.6" hidden="false" customHeight="true" outlineLevel="0" collapsed="false">
      <c r="A108" s="88"/>
      <c r="B108" s="88"/>
      <c r="C108" s="89"/>
      <c r="D108" s="89"/>
      <c r="E108" s="90" t="s">
        <v>20</v>
      </c>
      <c r="F108" s="90" t="s">
        <v>23</v>
      </c>
      <c r="G108" s="90" t="s">
        <v>14</v>
      </c>
      <c r="H108" s="90" t="s">
        <v>20</v>
      </c>
      <c r="I108" s="90" t="s">
        <v>23</v>
      </c>
      <c r="J108" s="90" t="s">
        <v>20</v>
      </c>
      <c r="K108" s="90" t="s">
        <v>20</v>
      </c>
      <c r="L108" s="90"/>
      <c r="M108" s="90"/>
      <c r="N108" s="90"/>
      <c r="O108" s="90"/>
      <c r="P108" s="90"/>
      <c r="Q108" s="90"/>
      <c r="R108" s="90"/>
      <c r="S108" s="90"/>
      <c r="T108" s="90"/>
      <c r="U108" s="91"/>
      <c r="V108" s="91"/>
      <c r="W108" s="91"/>
      <c r="X108" s="91"/>
      <c r="Y108" s="93" t="n">
        <f aca="false">Z108*0.9</f>
        <v>6.42321428571429</v>
      </c>
      <c r="Z108" s="94" t="n">
        <f aca="false">IF((AM108) &gt; 3, AM108,3)</f>
        <v>7.13690476190476</v>
      </c>
      <c r="AA108" s="93" t="n">
        <f aca="false">Z108*1.1</f>
        <v>7.85059523809524</v>
      </c>
      <c r="AB108" s="95" t="n">
        <v>6</v>
      </c>
      <c r="AC108" s="96" t="n">
        <f aca="false">COUNT(AN108:BG108)</f>
        <v>7</v>
      </c>
      <c r="AD108" s="97" t="n">
        <f aca="false">COUNTIF(AN108:BG108,"&gt;0")</f>
        <v>6</v>
      </c>
      <c r="AE108" s="98" t="n">
        <f aca="false">AD108/AB108</f>
        <v>1</v>
      </c>
      <c r="AF108" s="98" t="n">
        <f aca="false">SLOPE(AN108:BG108,AN$13:BG$13)</f>
        <v>0.0535714285714286</v>
      </c>
      <c r="AG108" s="98" t="n">
        <f aca="false">IF(AD108&gt;0,SUM(AN108:BG108)/AD108,-2)</f>
        <v>1.08333333333333</v>
      </c>
      <c r="AH108" s="99" t="n">
        <f aca="false">AE108/($AM108-$B$3)</f>
        <v>0.467966573816156</v>
      </c>
      <c r="AI108" s="99" t="n">
        <f aca="false">AF108/($AM108-$B$3)</f>
        <v>0.0250696378830084</v>
      </c>
      <c r="AJ108" s="99" t="n">
        <f aca="false">AG108/($AM108-$B$3)</f>
        <v>0.506963788300836</v>
      </c>
      <c r="AK108" s="99" t="n">
        <f aca="false">SUM(AH108:AJ108)</f>
        <v>1</v>
      </c>
      <c r="AM108" s="28" t="n">
        <f aca="false">AG108+AF108+AE108+B$3</f>
        <v>7.13690476190476</v>
      </c>
      <c r="AN108" s="100" t="n">
        <f aca="false">IF(ISBLANK(E108),"", VLOOKUP(E108,$A$4:$B$8,2,FALSE()))</f>
        <v>1</v>
      </c>
      <c r="AO108" s="100" t="n">
        <f aca="false">IF(ISBLANK(F108),"", VLOOKUP(F108,$A$4:$B$8,2,FALSE()))</f>
        <v>2</v>
      </c>
      <c r="AP108" s="100" t="n">
        <f aca="false">IF(ISBLANK(G108),"", VLOOKUP(G108,$A$4:$B$8,2,FALSE()))</f>
        <v>-1.5</v>
      </c>
      <c r="AQ108" s="100" t="n">
        <f aca="false">IF(ISBLANK(H108),"", VLOOKUP(H108,$A$4:$B$8,2,FALSE()))</f>
        <v>1</v>
      </c>
      <c r="AR108" s="100" t="n">
        <f aca="false">IF(ISBLANK(I108),"", VLOOKUP(I108,$A$4:$B$8,2,FALSE()))</f>
        <v>2</v>
      </c>
      <c r="AS108" s="100" t="n">
        <f aca="false">IF(ISBLANK(J108),"", VLOOKUP(J108,$A$4:$B$8,2,FALSE()))</f>
        <v>1</v>
      </c>
      <c r="AT108" s="100" t="n">
        <f aca="false">IF(ISBLANK(K108),"", VLOOKUP(K108,$A$4:$B$8,2,FALSE()))</f>
        <v>1</v>
      </c>
      <c r="AU108" s="100" t="str">
        <f aca="false">IF(ISBLANK(L108),"", VLOOKUP(L108,$A$4:$B$8,2,FALSE()))</f>
        <v/>
      </c>
      <c r="AV108" s="100" t="str">
        <f aca="false">IF(ISBLANK(M108),"", VLOOKUP(M108,$A$4:$B$8,2,FALSE()))</f>
        <v/>
      </c>
      <c r="AW108" s="100" t="str">
        <f aca="false">IF(ISBLANK(N108),"", VLOOKUP(N108,$A$4:$B$8,2,FALSE()))</f>
        <v/>
      </c>
      <c r="AX108" s="100" t="str">
        <f aca="false">IF(ISBLANK(O108),"", VLOOKUP(O108,$A$4:$B$8,2,FALSE()))</f>
        <v/>
      </c>
      <c r="AY108" s="100" t="str">
        <f aca="false">IF(ISBLANK(P108),"", VLOOKUP(P108,$A$4:$B$8,2,FALSE()))</f>
        <v/>
      </c>
      <c r="AZ108" s="100" t="str">
        <f aca="false">IF(ISBLANK(Q108),"", VLOOKUP(Q108,$A$4:$B$8,2,FALSE()))</f>
        <v/>
      </c>
      <c r="BA108" s="100" t="str">
        <f aca="false">IF(ISBLANK(R108),"", VLOOKUP(R108,$A$4:$B$8,2,FALSE()))</f>
        <v/>
      </c>
      <c r="BB108" s="100" t="str">
        <f aca="false">IF(ISBLANK(S108),"", VLOOKUP(S108,$A$4:$B$8,2,FALSE()))</f>
        <v/>
      </c>
      <c r="BC108" s="100" t="str">
        <f aca="false">IF(ISBLANK(T108),"", VLOOKUP(T108,$A$4:$B$8,2,FALSE()))</f>
        <v/>
      </c>
      <c r="BD108" s="100" t="str">
        <f aca="false">IF(ISBLANK(U108),"", VLOOKUP(U108,$A$4:$B$8,2,FALSE()))</f>
        <v/>
      </c>
      <c r="BE108" s="100" t="str">
        <f aca="false">IF(ISBLANK(V108),"", VLOOKUP(V108,$A$4:$B$8,2,FALSE()))</f>
        <v/>
      </c>
      <c r="BF108" s="100" t="str">
        <f aca="false">IF(ISBLANK(W108),"", VLOOKUP(W108,$A$4:$B$8,2,FALSE()))</f>
        <v/>
      </c>
      <c r="BG108" s="100" t="str">
        <f aca="false">IF(ISBLANK(X108),"", VLOOKUP(X108,$A$4:$B$8,2,FALSE()))</f>
        <v/>
      </c>
    </row>
    <row r="109" customFormat="false" ht="17.6" hidden="false" customHeight="true" outlineLevel="0" collapsed="false">
      <c r="A109" s="88"/>
      <c r="B109" s="88"/>
      <c r="C109" s="89"/>
      <c r="D109" s="89"/>
      <c r="E109" s="90" t="s">
        <v>20</v>
      </c>
      <c r="F109" s="90" t="s">
        <v>23</v>
      </c>
      <c r="G109" s="90" t="s">
        <v>20</v>
      </c>
      <c r="H109" s="90" t="s">
        <v>14</v>
      </c>
      <c r="I109" s="90" t="s">
        <v>20</v>
      </c>
      <c r="J109" s="90" t="s">
        <v>20</v>
      </c>
      <c r="K109" s="90" t="s">
        <v>20</v>
      </c>
      <c r="L109" s="90" t="s">
        <v>14</v>
      </c>
      <c r="M109" s="90"/>
      <c r="N109" s="90"/>
      <c r="O109" s="90"/>
      <c r="P109" s="90"/>
      <c r="Q109" s="90"/>
      <c r="R109" s="90"/>
      <c r="S109" s="90"/>
      <c r="T109" s="90"/>
      <c r="U109" s="91"/>
      <c r="V109" s="91"/>
      <c r="W109" s="90"/>
      <c r="X109" s="90"/>
      <c r="Y109" s="93" t="n">
        <f aca="false">Z109*0.9</f>
        <v>5.78571428571429</v>
      </c>
      <c r="Z109" s="94" t="n">
        <f aca="false">IF((AM109) &gt; 3, AM109,3)</f>
        <v>6.42857142857143</v>
      </c>
      <c r="AA109" s="93" t="n">
        <f aca="false">Z109*1.1</f>
        <v>7.07142857142857</v>
      </c>
      <c r="AB109" s="95" t="n">
        <v>6</v>
      </c>
      <c r="AC109" s="96" t="n">
        <f aca="false">COUNT(AN109:BG109)</f>
        <v>8</v>
      </c>
      <c r="AD109" s="97" t="n">
        <f aca="false">COUNTIF(AN109:BG109,"&gt;0")</f>
        <v>6</v>
      </c>
      <c r="AE109" s="98" t="n">
        <f aca="false">AD109/AB109</f>
        <v>1</v>
      </c>
      <c r="AF109" s="98" t="n">
        <f aca="false">SLOPE(AN109:BG109,AN$13:BG$13)</f>
        <v>-0.238095238095238</v>
      </c>
      <c r="AG109" s="98" t="n">
        <f aca="false">IF(AD109&gt;0,SUM(AN109:BG109)/AD109,-2)</f>
        <v>0.666666666666667</v>
      </c>
      <c r="AH109" s="99" t="n">
        <f aca="false">AE109/($AM109-$B$3)</f>
        <v>0.7</v>
      </c>
      <c r="AI109" s="99" t="n">
        <f aca="false">AF109/($AM109-$B$3)</f>
        <v>-0.166666666666667</v>
      </c>
      <c r="AJ109" s="99" t="n">
        <f aca="false">AG109/($AM109-$B$3)</f>
        <v>0.466666666666667</v>
      </c>
      <c r="AK109" s="99" t="n">
        <f aca="false">SUM(AH109:AJ109)</f>
        <v>1</v>
      </c>
      <c r="AM109" s="28" t="n">
        <f aca="false">AG109+AF109+AE109+B$3</f>
        <v>6.42857142857143</v>
      </c>
      <c r="AN109" s="100" t="n">
        <f aca="false">IF(ISBLANK(E109),"", VLOOKUP(E109,$A$4:$B$8,2,FALSE()))</f>
        <v>1</v>
      </c>
      <c r="AO109" s="100" t="n">
        <f aca="false">IF(ISBLANK(F109),"", VLOOKUP(F109,$A$4:$B$8,2,FALSE()))</f>
        <v>2</v>
      </c>
      <c r="AP109" s="100" t="n">
        <f aca="false">IF(ISBLANK(G109),"", VLOOKUP(G109,$A$4:$B$8,2,FALSE()))</f>
        <v>1</v>
      </c>
      <c r="AQ109" s="100" t="n">
        <f aca="false">IF(ISBLANK(H109),"", VLOOKUP(H109,$A$4:$B$8,2,FALSE()))</f>
        <v>-1.5</v>
      </c>
      <c r="AR109" s="100" t="n">
        <f aca="false">IF(ISBLANK(I109),"", VLOOKUP(I109,$A$4:$B$8,2,FALSE()))</f>
        <v>1</v>
      </c>
      <c r="AS109" s="100" t="n">
        <f aca="false">IF(ISBLANK(J109),"", VLOOKUP(J109,$A$4:$B$8,2,FALSE()))</f>
        <v>1</v>
      </c>
      <c r="AT109" s="100" t="n">
        <f aca="false">IF(ISBLANK(K109),"", VLOOKUP(K109,$A$4:$B$8,2,FALSE()))</f>
        <v>1</v>
      </c>
      <c r="AU109" s="100" t="n">
        <f aca="false">IF(ISBLANK(L109),"", VLOOKUP(L109,$A$4:$B$8,2,FALSE()))</f>
        <v>-1.5</v>
      </c>
      <c r="AV109" s="100" t="str">
        <f aca="false">IF(ISBLANK(M109),"", VLOOKUP(M109,$A$4:$B$8,2,FALSE()))</f>
        <v/>
      </c>
      <c r="AW109" s="100" t="str">
        <f aca="false">IF(ISBLANK(N109),"", VLOOKUP(N109,$A$4:$B$8,2,FALSE()))</f>
        <v/>
      </c>
      <c r="AX109" s="100" t="str">
        <f aca="false">IF(ISBLANK(O109),"", VLOOKUP(O109,$A$4:$B$8,2,FALSE()))</f>
        <v/>
      </c>
      <c r="AY109" s="100" t="str">
        <f aca="false">IF(ISBLANK(P109),"", VLOOKUP(P109,$A$4:$B$8,2,FALSE()))</f>
        <v/>
      </c>
      <c r="AZ109" s="100" t="str">
        <f aca="false">IF(ISBLANK(Q109),"", VLOOKUP(Q109,$A$4:$B$8,2,FALSE()))</f>
        <v/>
      </c>
      <c r="BA109" s="100" t="str">
        <f aca="false">IF(ISBLANK(R109),"", VLOOKUP(R109,$A$4:$B$8,2,FALSE()))</f>
        <v/>
      </c>
      <c r="BB109" s="100" t="str">
        <f aca="false">IF(ISBLANK(S109),"", VLOOKUP(S109,$A$4:$B$8,2,FALSE()))</f>
        <v/>
      </c>
      <c r="BC109" s="100" t="str">
        <f aca="false">IF(ISBLANK(T109),"", VLOOKUP(T109,$A$4:$B$8,2,FALSE()))</f>
        <v/>
      </c>
      <c r="BD109" s="100" t="str">
        <f aca="false">IF(ISBLANK(U109),"", VLOOKUP(U109,$A$4:$B$8,2,FALSE()))</f>
        <v/>
      </c>
      <c r="BE109" s="100" t="str">
        <f aca="false">IF(ISBLANK(V109),"", VLOOKUP(V109,$A$4:$B$8,2,FALSE()))</f>
        <v/>
      </c>
      <c r="BF109" s="100" t="str">
        <f aca="false">IF(ISBLANK(W109),"", VLOOKUP(W109,$A$4:$B$8,2,FALSE()))</f>
        <v/>
      </c>
      <c r="BG109" s="100" t="str">
        <f aca="false">IF(ISBLANK(X109),"", VLOOKUP(X109,$A$4:$B$8,2,FALSE()))</f>
        <v/>
      </c>
    </row>
    <row r="110" customFormat="false" ht="17.6" hidden="false" customHeight="true" outlineLevel="0" collapsed="false">
      <c r="A110" s="88"/>
      <c r="B110" s="88"/>
      <c r="C110" s="89"/>
      <c r="D110" s="89"/>
      <c r="E110" s="90" t="s">
        <v>23</v>
      </c>
      <c r="F110" s="90" t="s">
        <v>23</v>
      </c>
      <c r="G110" s="90" t="s">
        <v>20</v>
      </c>
      <c r="H110" s="90" t="s">
        <v>26</v>
      </c>
      <c r="I110" s="90" t="s">
        <v>26</v>
      </c>
      <c r="J110" s="90" t="s">
        <v>23</v>
      </c>
      <c r="K110" s="90" t="s">
        <v>20</v>
      </c>
      <c r="L110" s="90"/>
      <c r="M110" s="90"/>
      <c r="N110" s="90"/>
      <c r="O110" s="90"/>
      <c r="P110" s="90"/>
      <c r="Q110" s="90"/>
      <c r="R110" s="90"/>
      <c r="S110" s="91"/>
      <c r="T110" s="91"/>
      <c r="U110" s="91"/>
      <c r="V110" s="91"/>
      <c r="W110" s="90"/>
      <c r="X110" s="90"/>
      <c r="Y110" s="93" t="n">
        <f aca="false">Z110*0.9</f>
        <v>7.60714285714286</v>
      </c>
      <c r="Z110" s="94" t="n">
        <f aca="false">IF((AM110) &gt; 3, AM110,3)</f>
        <v>8.45238095238095</v>
      </c>
      <c r="AA110" s="93" t="n">
        <f aca="false">Z110*1.1</f>
        <v>9.29761904761905</v>
      </c>
      <c r="AB110" s="95" t="n">
        <v>6</v>
      </c>
      <c r="AC110" s="96" t="n">
        <f aca="false">COUNT(AN110:BG110)</f>
        <v>7</v>
      </c>
      <c r="AD110" s="97" t="n">
        <f aca="false">COUNTIF(AN110:BG110,"&gt;0")</f>
        <v>7</v>
      </c>
      <c r="AE110" s="98" t="n">
        <f aca="false">AD110/AB110</f>
        <v>1.16666666666667</v>
      </c>
      <c r="AF110" s="98" t="n">
        <f aca="false">SLOPE(AN110:BG110,AN$13:BG$13)</f>
        <v>0</v>
      </c>
      <c r="AG110" s="98" t="n">
        <f aca="false">IF(AD110&gt;0,SUM(AN110:BG110)/AD110,-2)</f>
        <v>2.28571428571429</v>
      </c>
      <c r="AH110" s="99" t="n">
        <f aca="false">AE110/($AM110-$B$3)</f>
        <v>0.337931034482759</v>
      </c>
      <c r="AI110" s="99" t="n">
        <f aca="false">AF110/($AM110-$B$3)</f>
        <v>0</v>
      </c>
      <c r="AJ110" s="99" t="n">
        <f aca="false">AG110/($AM110-$B$3)</f>
        <v>0.662068965517241</v>
      </c>
      <c r="AK110" s="99" t="n">
        <f aca="false">SUM(AH110:AJ110)</f>
        <v>1</v>
      </c>
      <c r="AM110" s="28" t="n">
        <f aca="false">AG110+AF110+AE110+B$3</f>
        <v>8.45238095238095</v>
      </c>
      <c r="AN110" s="100" t="n">
        <f aca="false">IF(ISBLANK(E110),"", VLOOKUP(E110,$A$4:$B$8,2,FALSE()))</f>
        <v>2</v>
      </c>
      <c r="AO110" s="100" t="n">
        <f aca="false">IF(ISBLANK(F110),"", VLOOKUP(F110,$A$4:$B$8,2,FALSE()))</f>
        <v>2</v>
      </c>
      <c r="AP110" s="100" t="n">
        <f aca="false">IF(ISBLANK(G110),"", VLOOKUP(G110,$A$4:$B$8,2,FALSE()))</f>
        <v>1</v>
      </c>
      <c r="AQ110" s="100" t="n">
        <f aca="false">IF(ISBLANK(H110),"", VLOOKUP(H110,$A$4:$B$8,2,FALSE()))</f>
        <v>4</v>
      </c>
      <c r="AR110" s="100" t="n">
        <f aca="false">IF(ISBLANK(I110),"", VLOOKUP(I110,$A$4:$B$8,2,FALSE()))</f>
        <v>4</v>
      </c>
      <c r="AS110" s="100" t="n">
        <f aca="false">IF(ISBLANK(J110),"", VLOOKUP(J110,$A$4:$B$8,2,FALSE()))</f>
        <v>2</v>
      </c>
      <c r="AT110" s="100" t="n">
        <f aca="false">IF(ISBLANK(K110),"", VLOOKUP(K110,$A$4:$B$8,2,FALSE()))</f>
        <v>1</v>
      </c>
      <c r="AU110" s="100" t="str">
        <f aca="false">IF(ISBLANK(L110),"", VLOOKUP(L110,$A$4:$B$8,2,FALSE()))</f>
        <v/>
      </c>
      <c r="AV110" s="100" t="str">
        <f aca="false">IF(ISBLANK(M110),"", VLOOKUP(M110,$A$4:$B$8,2,FALSE()))</f>
        <v/>
      </c>
      <c r="AW110" s="100" t="str">
        <f aca="false">IF(ISBLANK(N110),"", VLOOKUP(N110,$A$4:$B$8,2,FALSE()))</f>
        <v/>
      </c>
      <c r="AX110" s="100" t="str">
        <f aca="false">IF(ISBLANK(O110),"", VLOOKUP(O110,$A$4:$B$8,2,FALSE()))</f>
        <v/>
      </c>
      <c r="AY110" s="100" t="str">
        <f aca="false">IF(ISBLANK(P110),"", VLOOKUP(P110,$A$4:$B$8,2,FALSE()))</f>
        <v/>
      </c>
      <c r="AZ110" s="100" t="str">
        <f aca="false">IF(ISBLANK(Q110),"", VLOOKUP(Q110,$A$4:$B$8,2,FALSE()))</f>
        <v/>
      </c>
      <c r="BA110" s="100" t="str">
        <f aca="false">IF(ISBLANK(R110),"", VLOOKUP(R110,$A$4:$B$8,2,FALSE()))</f>
        <v/>
      </c>
      <c r="BB110" s="100" t="str">
        <f aca="false">IF(ISBLANK(S110),"", VLOOKUP(S110,$A$4:$B$8,2,FALSE()))</f>
        <v/>
      </c>
      <c r="BC110" s="100" t="str">
        <f aca="false">IF(ISBLANK(T110),"", VLOOKUP(T110,$A$4:$B$8,2,FALSE()))</f>
        <v/>
      </c>
      <c r="BD110" s="100" t="str">
        <f aca="false">IF(ISBLANK(U110),"", VLOOKUP(U110,$A$4:$B$8,2,FALSE()))</f>
        <v/>
      </c>
      <c r="BE110" s="100" t="str">
        <f aca="false">IF(ISBLANK(V110),"", VLOOKUP(V110,$A$4:$B$8,2,FALSE()))</f>
        <v/>
      </c>
      <c r="BF110" s="100" t="str">
        <f aca="false">IF(ISBLANK(W110),"", VLOOKUP(W110,$A$4:$B$8,2,FALSE()))</f>
        <v/>
      </c>
      <c r="BG110" s="100" t="str">
        <f aca="false">IF(ISBLANK(X110),"", VLOOKUP(X110,$A$4:$B$8,2,FALSE()))</f>
        <v/>
      </c>
    </row>
    <row r="111" customFormat="false" ht="17.6" hidden="false" customHeight="true" outlineLevel="0" collapsed="false">
      <c r="A111" s="88"/>
      <c r="B111" s="88"/>
      <c r="C111" s="89"/>
      <c r="D111" s="89"/>
      <c r="E111" s="90" t="s">
        <v>23</v>
      </c>
      <c r="F111" s="90" t="s">
        <v>23</v>
      </c>
      <c r="G111" s="90" t="s">
        <v>26</v>
      </c>
      <c r="H111" s="90" t="s">
        <v>23</v>
      </c>
      <c r="I111" s="90" t="s">
        <v>26</v>
      </c>
      <c r="J111" s="90" t="s">
        <v>26</v>
      </c>
      <c r="K111" s="90" t="s">
        <v>23</v>
      </c>
      <c r="L111" s="90" t="s">
        <v>26</v>
      </c>
      <c r="M111" s="90" t="s">
        <v>26</v>
      </c>
      <c r="N111" s="90"/>
      <c r="O111" s="90"/>
      <c r="P111" s="90"/>
      <c r="Q111" s="90"/>
      <c r="R111" s="90"/>
      <c r="S111" s="90"/>
      <c r="T111" s="90"/>
      <c r="U111" s="90"/>
      <c r="V111" s="90"/>
      <c r="W111" s="91"/>
      <c r="X111" s="91"/>
      <c r="Y111" s="93" t="n">
        <f aca="false">Z111*0.9</f>
        <v>8.83</v>
      </c>
      <c r="Z111" s="94" t="n">
        <f aca="false">IF((AM111) &gt; 3, AM111,3)</f>
        <v>9.81111111111111</v>
      </c>
      <c r="AA111" s="93" t="n">
        <f aca="false">Z111*1.1</f>
        <v>10.7922222222222</v>
      </c>
      <c r="AB111" s="95" t="n">
        <v>6</v>
      </c>
      <c r="AC111" s="96" t="n">
        <f aca="false">COUNT(AN111:BG111)</f>
        <v>9</v>
      </c>
      <c r="AD111" s="97" t="n">
        <f aca="false">COUNTIF(AN111:BG111,"&gt;0")</f>
        <v>9</v>
      </c>
      <c r="AE111" s="98" t="n">
        <f aca="false">AD111/AB111</f>
        <v>1.5</v>
      </c>
      <c r="AF111" s="98" t="n">
        <f aca="false">SLOPE(AN111:BG111,AN$13:BG$13)</f>
        <v>0.2</v>
      </c>
      <c r="AG111" s="98" t="n">
        <f aca="false">IF(AD111&gt;0,SUM(AN111:BG111)/AD111,-2)</f>
        <v>3.11111111111111</v>
      </c>
      <c r="AH111" s="99" t="n">
        <f aca="false">AE111/($AM111-$B$3)</f>
        <v>0.311778290993072</v>
      </c>
      <c r="AI111" s="99" t="n">
        <f aca="false">AF111/($AM111-$B$3)</f>
        <v>0.0415704387990762</v>
      </c>
      <c r="AJ111" s="99" t="n">
        <f aca="false">AG111/($AM111-$B$3)</f>
        <v>0.646651270207852</v>
      </c>
      <c r="AK111" s="99" t="n">
        <f aca="false">SUM(AH111:AJ111)</f>
        <v>1</v>
      </c>
      <c r="AM111" s="28" t="n">
        <f aca="false">AG111+AF111+AE111+B$3</f>
        <v>9.81111111111111</v>
      </c>
      <c r="AN111" s="100" t="n">
        <f aca="false">IF(ISBLANK(E111),"", VLOOKUP(E111,$A$4:$B$8,2,FALSE()))</f>
        <v>2</v>
      </c>
      <c r="AO111" s="100" t="n">
        <f aca="false">IF(ISBLANK(F111),"", VLOOKUP(F111,$A$4:$B$8,2,FALSE()))</f>
        <v>2</v>
      </c>
      <c r="AP111" s="100" t="n">
        <f aca="false">IF(ISBLANK(G111),"", VLOOKUP(G111,$A$4:$B$8,2,FALSE()))</f>
        <v>4</v>
      </c>
      <c r="AQ111" s="100" t="n">
        <f aca="false">IF(ISBLANK(H111),"", VLOOKUP(H111,$A$4:$B$8,2,FALSE()))</f>
        <v>2</v>
      </c>
      <c r="AR111" s="100" t="n">
        <f aca="false">IF(ISBLANK(I111),"", VLOOKUP(I111,$A$4:$B$8,2,FALSE()))</f>
        <v>4</v>
      </c>
      <c r="AS111" s="100" t="n">
        <f aca="false">IF(ISBLANK(J111),"", VLOOKUP(J111,$A$4:$B$8,2,FALSE()))</f>
        <v>4</v>
      </c>
      <c r="AT111" s="100" t="n">
        <f aca="false">IF(ISBLANK(K111),"", VLOOKUP(K111,$A$4:$B$8,2,FALSE()))</f>
        <v>2</v>
      </c>
      <c r="AU111" s="100" t="n">
        <f aca="false">IF(ISBLANK(L111),"", VLOOKUP(L111,$A$4:$B$8,2,FALSE()))</f>
        <v>4</v>
      </c>
      <c r="AV111" s="100" t="n">
        <f aca="false">IF(ISBLANK(M111),"", VLOOKUP(M111,$A$4:$B$8,2,FALSE()))</f>
        <v>4</v>
      </c>
      <c r="AW111" s="100" t="str">
        <f aca="false">IF(ISBLANK(N111),"", VLOOKUP(N111,$A$4:$B$8,2,FALSE()))</f>
        <v/>
      </c>
      <c r="AX111" s="100" t="str">
        <f aca="false">IF(ISBLANK(O111),"", VLOOKUP(O111,$A$4:$B$8,2,FALSE()))</f>
        <v/>
      </c>
      <c r="AY111" s="100" t="str">
        <f aca="false">IF(ISBLANK(P111),"", VLOOKUP(P111,$A$4:$B$8,2,FALSE()))</f>
        <v/>
      </c>
      <c r="AZ111" s="100" t="str">
        <f aca="false">IF(ISBLANK(Q111),"", VLOOKUP(Q111,$A$4:$B$8,2,FALSE()))</f>
        <v/>
      </c>
      <c r="BA111" s="100" t="str">
        <f aca="false">IF(ISBLANK(R111),"", VLOOKUP(R111,$A$4:$B$8,2,FALSE()))</f>
        <v/>
      </c>
      <c r="BB111" s="100" t="str">
        <f aca="false">IF(ISBLANK(S111),"", VLOOKUP(S111,$A$4:$B$8,2,FALSE()))</f>
        <v/>
      </c>
      <c r="BC111" s="100" t="str">
        <f aca="false">IF(ISBLANK(T111),"", VLOOKUP(T111,$A$4:$B$8,2,FALSE()))</f>
        <v/>
      </c>
      <c r="BD111" s="100" t="str">
        <f aca="false">IF(ISBLANK(U111),"", VLOOKUP(U111,$A$4:$B$8,2,FALSE()))</f>
        <v/>
      </c>
      <c r="BE111" s="100" t="str">
        <f aca="false">IF(ISBLANK(V111),"", VLOOKUP(V111,$A$4:$B$8,2,FALSE()))</f>
        <v/>
      </c>
      <c r="BF111" s="100" t="str">
        <f aca="false">IF(ISBLANK(W111),"", VLOOKUP(W111,$A$4:$B$8,2,FALSE()))</f>
        <v/>
      </c>
      <c r="BG111" s="100" t="str">
        <f aca="false">IF(ISBLANK(X111),"", VLOOKUP(X111,$A$4:$B$8,2,FALSE()))</f>
        <v/>
      </c>
    </row>
    <row r="112" customFormat="false" ht="17.6" hidden="false" customHeight="true" outlineLevel="0" collapsed="false">
      <c r="A112" s="88"/>
      <c r="B112" s="88"/>
      <c r="C112" s="89"/>
      <c r="D112" s="89"/>
      <c r="E112" s="90" t="s">
        <v>20</v>
      </c>
      <c r="F112" s="90" t="s">
        <v>20</v>
      </c>
      <c r="G112" s="90" t="s">
        <v>14</v>
      </c>
      <c r="H112" s="90" t="s">
        <v>20</v>
      </c>
      <c r="I112" s="90" t="s">
        <v>14</v>
      </c>
      <c r="J112" s="90" t="s">
        <v>20</v>
      </c>
      <c r="K112" s="90"/>
      <c r="L112" s="90"/>
      <c r="M112" s="90"/>
      <c r="N112" s="90"/>
      <c r="O112" s="90"/>
      <c r="P112" s="90"/>
      <c r="Q112" s="90"/>
      <c r="R112" s="90"/>
      <c r="S112" s="90"/>
      <c r="T112" s="90"/>
      <c r="U112" s="90"/>
      <c r="V112" s="90"/>
      <c r="W112" s="91"/>
      <c r="X112" s="91"/>
      <c r="Y112" s="93" t="n">
        <f aca="false">Z112*0.9</f>
        <v>5.19642857142857</v>
      </c>
      <c r="Z112" s="94" t="n">
        <f aca="false">IF((AM112) &gt; 3, AM112,3)</f>
        <v>5.77380952380952</v>
      </c>
      <c r="AA112" s="93" t="n">
        <f aca="false">Z112*1.1</f>
        <v>6.35119047619048</v>
      </c>
      <c r="AB112" s="95" t="n">
        <v>6</v>
      </c>
      <c r="AC112" s="96" t="n">
        <f aca="false">COUNT(AN112:BG112)</f>
        <v>6</v>
      </c>
      <c r="AD112" s="97" t="n">
        <f aca="false">COUNTIF(AN112:BG112,"&gt;0")</f>
        <v>4</v>
      </c>
      <c r="AE112" s="98" t="n">
        <f aca="false">AD112/AB112</f>
        <v>0.666666666666667</v>
      </c>
      <c r="AF112" s="98" t="n">
        <f aca="false">SLOPE(AN112:BG112,AN$13:BG$13)</f>
        <v>-0.142857142857143</v>
      </c>
      <c r="AG112" s="98" t="n">
        <f aca="false">IF(AD112&gt;0,SUM(AN112:BG112)/AD112,-2)</f>
        <v>0.25</v>
      </c>
      <c r="AH112" s="99" t="n">
        <f aca="false">AE112/($AM112-$B$3)</f>
        <v>0.861538461538462</v>
      </c>
      <c r="AI112" s="99" t="n">
        <f aca="false">AF112/($AM112-$B$3)</f>
        <v>-0.184615384615385</v>
      </c>
      <c r="AJ112" s="99" t="n">
        <f aca="false">AG112/($AM112-$B$3)</f>
        <v>0.323076923076923</v>
      </c>
      <c r="AK112" s="99" t="n">
        <f aca="false">SUM(AH112:AJ112)</f>
        <v>1</v>
      </c>
      <c r="AM112" s="28" t="n">
        <f aca="false">AG112+AF112+AE112+B$3</f>
        <v>5.77380952380952</v>
      </c>
      <c r="AN112" s="100" t="n">
        <f aca="false">IF(ISBLANK(E112),"", VLOOKUP(E112,$A$4:$B$8,2,FALSE()))</f>
        <v>1</v>
      </c>
      <c r="AO112" s="100" t="n">
        <f aca="false">IF(ISBLANK(F112),"", VLOOKUP(F112,$A$4:$B$8,2,FALSE()))</f>
        <v>1</v>
      </c>
      <c r="AP112" s="100" t="n">
        <f aca="false">IF(ISBLANK(G112),"", VLOOKUP(G112,$A$4:$B$8,2,FALSE()))</f>
        <v>-1.5</v>
      </c>
      <c r="AQ112" s="100" t="n">
        <f aca="false">IF(ISBLANK(H112),"", VLOOKUP(H112,$A$4:$B$8,2,FALSE()))</f>
        <v>1</v>
      </c>
      <c r="AR112" s="100" t="n">
        <f aca="false">IF(ISBLANK(I112),"", VLOOKUP(I112,$A$4:$B$8,2,FALSE()))</f>
        <v>-1.5</v>
      </c>
      <c r="AS112" s="100" t="n">
        <f aca="false">IF(ISBLANK(J112),"", VLOOKUP(J112,$A$4:$B$8,2,FALSE()))</f>
        <v>1</v>
      </c>
      <c r="AT112" s="100" t="str">
        <f aca="false">IF(ISBLANK(K112),"", VLOOKUP(K112,$A$4:$B$8,2,FALSE()))</f>
        <v/>
      </c>
      <c r="AU112" s="100" t="str">
        <f aca="false">IF(ISBLANK(L112),"", VLOOKUP(L112,$A$4:$B$8,2,FALSE()))</f>
        <v/>
      </c>
      <c r="AV112" s="100" t="str">
        <f aca="false">IF(ISBLANK(M112),"", VLOOKUP(M112,$A$4:$B$8,2,FALSE()))</f>
        <v/>
      </c>
      <c r="AW112" s="100" t="str">
        <f aca="false">IF(ISBLANK(N112),"", VLOOKUP(N112,$A$4:$B$8,2,FALSE()))</f>
        <v/>
      </c>
      <c r="AX112" s="100" t="str">
        <f aca="false">IF(ISBLANK(O112),"", VLOOKUP(O112,$A$4:$B$8,2,FALSE()))</f>
        <v/>
      </c>
      <c r="AY112" s="100" t="str">
        <f aca="false">IF(ISBLANK(P112),"", VLOOKUP(P112,$A$4:$B$8,2,FALSE()))</f>
        <v/>
      </c>
      <c r="AZ112" s="100" t="str">
        <f aca="false">IF(ISBLANK(Q112),"", VLOOKUP(Q112,$A$4:$B$8,2,FALSE()))</f>
        <v/>
      </c>
      <c r="BA112" s="100" t="str">
        <f aca="false">IF(ISBLANK(R112),"", VLOOKUP(R112,$A$4:$B$8,2,FALSE()))</f>
        <v/>
      </c>
      <c r="BB112" s="100" t="str">
        <f aca="false">IF(ISBLANK(S112),"", VLOOKUP(S112,$A$4:$B$8,2,FALSE()))</f>
        <v/>
      </c>
      <c r="BC112" s="100" t="str">
        <f aca="false">IF(ISBLANK(T112),"", VLOOKUP(T112,$A$4:$B$8,2,FALSE()))</f>
        <v/>
      </c>
      <c r="BD112" s="100" t="str">
        <f aca="false">IF(ISBLANK(U112),"", VLOOKUP(U112,$A$4:$B$8,2,FALSE()))</f>
        <v/>
      </c>
      <c r="BE112" s="100" t="str">
        <f aca="false">IF(ISBLANK(V112),"", VLOOKUP(V112,$A$4:$B$8,2,FALSE()))</f>
        <v/>
      </c>
      <c r="BF112" s="100" t="str">
        <f aca="false">IF(ISBLANK(W112),"", VLOOKUP(W112,$A$4:$B$8,2,FALSE()))</f>
        <v/>
      </c>
      <c r="BG112" s="100" t="str">
        <f aca="false">IF(ISBLANK(X112),"", VLOOKUP(X112,$A$4:$B$8,2,FALSE()))</f>
        <v/>
      </c>
    </row>
    <row r="113" customFormat="false" ht="17.6" hidden="false" customHeight="true" outlineLevel="0" collapsed="false">
      <c r="A113" s="88"/>
      <c r="B113" s="88"/>
      <c r="C113" s="89"/>
      <c r="D113" s="89"/>
      <c r="E113" s="90" t="s">
        <v>23</v>
      </c>
      <c r="F113" s="90" t="s">
        <v>20</v>
      </c>
      <c r="G113" s="90" t="s">
        <v>20</v>
      </c>
      <c r="H113" s="90" t="s">
        <v>14</v>
      </c>
      <c r="I113" s="90" t="s">
        <v>23</v>
      </c>
      <c r="J113" s="90" t="s">
        <v>20</v>
      </c>
      <c r="K113" s="90" t="s">
        <v>20</v>
      </c>
      <c r="L113" s="90" t="s">
        <v>14</v>
      </c>
      <c r="M113" s="90"/>
      <c r="N113" s="90"/>
      <c r="O113" s="90"/>
      <c r="P113" s="90"/>
      <c r="Q113" s="90"/>
      <c r="R113" s="90"/>
      <c r="S113" s="90"/>
      <c r="T113" s="90"/>
      <c r="U113" s="90"/>
      <c r="V113" s="90"/>
      <c r="W113" s="91"/>
      <c r="X113" s="91"/>
      <c r="Y113" s="93" t="n">
        <f aca="false">Z113*0.9</f>
        <v>5.925</v>
      </c>
      <c r="Z113" s="94" t="n">
        <f aca="false">IF((AM113) &gt; 3, AM113,3)</f>
        <v>6.58333333333333</v>
      </c>
      <c r="AA113" s="93" t="n">
        <f aca="false">Z113*1.1</f>
        <v>7.24166666666667</v>
      </c>
      <c r="AB113" s="95" t="n">
        <v>6</v>
      </c>
      <c r="AC113" s="96" t="n">
        <f aca="false">COUNT(AN113:BG113)</f>
        <v>8</v>
      </c>
      <c r="AD113" s="97" t="n">
        <f aca="false">COUNTIF(AN113:BG113,"&gt;0")</f>
        <v>6</v>
      </c>
      <c r="AE113" s="98" t="n">
        <f aca="false">AD113/AB113</f>
        <v>1</v>
      </c>
      <c r="AF113" s="98" t="n">
        <f aca="false">SLOPE(AN113:BG113,AN$13:BG$13)</f>
        <v>-0.25</v>
      </c>
      <c r="AG113" s="98" t="n">
        <f aca="false">IF(AD113&gt;0,SUM(AN113:BG113)/AD113,-2)</f>
        <v>0.833333333333333</v>
      </c>
      <c r="AH113" s="99" t="n">
        <f aca="false">AE113/($AM113-$B$3)</f>
        <v>0.631578947368421</v>
      </c>
      <c r="AI113" s="99" t="n">
        <f aca="false">AF113/($AM113-$B$3)</f>
        <v>-0.157894736842105</v>
      </c>
      <c r="AJ113" s="99" t="n">
        <f aca="false">AG113/($AM113-$B$3)</f>
        <v>0.526315789473684</v>
      </c>
      <c r="AK113" s="99" t="n">
        <f aca="false">SUM(AH113:AJ113)</f>
        <v>1</v>
      </c>
      <c r="AM113" s="28" t="n">
        <f aca="false">AG113+AF113+AE113+B$3</f>
        <v>6.58333333333333</v>
      </c>
      <c r="AN113" s="100" t="n">
        <f aca="false">IF(ISBLANK(E113),"", VLOOKUP(E113,$A$4:$B$8,2,FALSE()))</f>
        <v>2</v>
      </c>
      <c r="AO113" s="100" t="n">
        <f aca="false">IF(ISBLANK(F113),"", VLOOKUP(F113,$A$4:$B$8,2,FALSE()))</f>
        <v>1</v>
      </c>
      <c r="AP113" s="100" t="n">
        <f aca="false">IF(ISBLANK(G113),"", VLOOKUP(G113,$A$4:$B$8,2,FALSE()))</f>
        <v>1</v>
      </c>
      <c r="AQ113" s="100" t="n">
        <f aca="false">IF(ISBLANK(H113),"", VLOOKUP(H113,$A$4:$B$8,2,FALSE()))</f>
        <v>-1.5</v>
      </c>
      <c r="AR113" s="100" t="n">
        <f aca="false">IF(ISBLANK(I113),"", VLOOKUP(I113,$A$4:$B$8,2,FALSE()))</f>
        <v>2</v>
      </c>
      <c r="AS113" s="100" t="n">
        <f aca="false">IF(ISBLANK(J113),"", VLOOKUP(J113,$A$4:$B$8,2,FALSE()))</f>
        <v>1</v>
      </c>
      <c r="AT113" s="100" t="n">
        <f aca="false">IF(ISBLANK(K113),"", VLOOKUP(K113,$A$4:$B$8,2,FALSE()))</f>
        <v>1</v>
      </c>
      <c r="AU113" s="100" t="n">
        <f aca="false">IF(ISBLANK(L113),"", VLOOKUP(L113,$A$4:$B$8,2,FALSE()))</f>
        <v>-1.5</v>
      </c>
      <c r="AV113" s="100" t="str">
        <f aca="false">IF(ISBLANK(M113),"", VLOOKUP(M113,$A$4:$B$8,2,FALSE()))</f>
        <v/>
      </c>
      <c r="AW113" s="100" t="str">
        <f aca="false">IF(ISBLANK(N113),"", VLOOKUP(N113,$A$4:$B$8,2,FALSE()))</f>
        <v/>
      </c>
      <c r="AX113" s="100" t="str">
        <f aca="false">IF(ISBLANK(O113),"", VLOOKUP(O113,$A$4:$B$8,2,FALSE()))</f>
        <v/>
      </c>
      <c r="AY113" s="100" t="str">
        <f aca="false">IF(ISBLANK(P113),"", VLOOKUP(P113,$A$4:$B$8,2,FALSE()))</f>
        <v/>
      </c>
      <c r="AZ113" s="100" t="str">
        <f aca="false">IF(ISBLANK(Q113),"", VLOOKUP(Q113,$A$4:$B$8,2,FALSE()))</f>
        <v/>
      </c>
      <c r="BA113" s="100" t="str">
        <f aca="false">IF(ISBLANK(R113),"", VLOOKUP(R113,$A$4:$B$8,2,FALSE()))</f>
        <v/>
      </c>
      <c r="BB113" s="100" t="str">
        <f aca="false">IF(ISBLANK(S113),"", VLOOKUP(S113,$A$4:$B$8,2,FALSE()))</f>
        <v/>
      </c>
      <c r="BC113" s="100" t="str">
        <f aca="false">IF(ISBLANK(T113),"", VLOOKUP(T113,$A$4:$B$8,2,FALSE()))</f>
        <v/>
      </c>
      <c r="BD113" s="100" t="str">
        <f aca="false">IF(ISBLANK(U113),"", VLOOKUP(U113,$A$4:$B$8,2,FALSE()))</f>
        <v/>
      </c>
      <c r="BE113" s="100" t="str">
        <f aca="false">IF(ISBLANK(V113),"", VLOOKUP(V113,$A$4:$B$8,2,FALSE()))</f>
        <v/>
      </c>
      <c r="BF113" s="100" t="str">
        <f aca="false">IF(ISBLANK(W113),"", VLOOKUP(W113,$A$4:$B$8,2,FALSE()))</f>
        <v/>
      </c>
      <c r="BG113" s="100" t="str">
        <f aca="false">IF(ISBLANK(X113),"", VLOOKUP(X113,$A$4:$B$8,2,FALSE()))</f>
        <v/>
      </c>
    </row>
    <row r="114" customFormat="false" ht="17.6" hidden="false" customHeight="true" outlineLevel="0" collapsed="false">
      <c r="A114" s="88"/>
      <c r="B114" s="88"/>
      <c r="C114" s="89"/>
      <c r="D114" s="89"/>
      <c r="E114" s="90" t="s">
        <v>20</v>
      </c>
      <c r="F114" s="90" t="s">
        <v>20</v>
      </c>
      <c r="G114" s="90" t="s">
        <v>20</v>
      </c>
      <c r="H114" s="90" t="s">
        <v>14</v>
      </c>
      <c r="I114" s="90" t="s">
        <v>14</v>
      </c>
      <c r="J114" s="90" t="s">
        <v>14</v>
      </c>
      <c r="K114" s="90" t="s">
        <v>20</v>
      </c>
      <c r="L114" s="90" t="s">
        <v>14</v>
      </c>
      <c r="M114" s="90"/>
      <c r="N114" s="90"/>
      <c r="O114" s="90"/>
      <c r="P114" s="90"/>
      <c r="Q114" s="90"/>
      <c r="R114" s="90"/>
      <c r="S114" s="90"/>
      <c r="T114" s="90"/>
      <c r="U114" s="91"/>
      <c r="V114" s="91"/>
      <c r="W114" s="91"/>
      <c r="X114" s="91"/>
      <c r="Y114" s="93" t="n">
        <f aca="false">Z114*0.9</f>
        <v>4.38214285714286</v>
      </c>
      <c r="Z114" s="94" t="n">
        <f aca="false">IF((AM114) &gt; 3, AM114,3)</f>
        <v>4.86904761904762</v>
      </c>
      <c r="AA114" s="93" t="n">
        <f aca="false">Z114*1.1</f>
        <v>5.35595238095238</v>
      </c>
      <c r="AB114" s="95" t="n">
        <v>6</v>
      </c>
      <c r="AC114" s="96" t="n">
        <f aca="false">COUNT(AN114:BG114)</f>
        <v>8</v>
      </c>
      <c r="AD114" s="97" t="n">
        <f aca="false">COUNTIF(AN114:BG114,"&gt;0")</f>
        <v>4</v>
      </c>
      <c r="AE114" s="98" t="n">
        <f aca="false">AD114/AB114</f>
        <v>0.666666666666667</v>
      </c>
      <c r="AF114" s="98" t="n">
        <f aca="false">SLOPE(AN114:BG114,AN$13:BG$13)</f>
        <v>-0.297619047619048</v>
      </c>
      <c r="AG114" s="98" t="n">
        <f aca="false">IF(AD114&gt;0,SUM(AN114:BG114)/AD114,-2)</f>
        <v>-0.5</v>
      </c>
      <c r="AH114" s="99" t="n">
        <f aca="false">AE114/($AM114-$B$3)</f>
        <v>-5.09090909090907</v>
      </c>
      <c r="AI114" s="99" t="n">
        <f aca="false">AF114/($AM114-$B$3)</f>
        <v>2.27272727272727</v>
      </c>
      <c r="AJ114" s="99" t="n">
        <f aca="false">AG114/($AM114-$B$3)</f>
        <v>3.81818181818181</v>
      </c>
      <c r="AK114" s="99" t="n">
        <f aca="false">SUM(AH114:AJ114)</f>
        <v>0.999999999999997</v>
      </c>
      <c r="AM114" s="28" t="n">
        <f aca="false">AG114+AF114+AE114+B$3</f>
        <v>4.86904761904762</v>
      </c>
      <c r="AN114" s="100" t="n">
        <f aca="false">IF(ISBLANK(E114),"", VLOOKUP(E114,$A$4:$B$8,2,FALSE()))</f>
        <v>1</v>
      </c>
      <c r="AO114" s="100" t="n">
        <f aca="false">IF(ISBLANK(F114),"", VLOOKUP(F114,$A$4:$B$8,2,FALSE()))</f>
        <v>1</v>
      </c>
      <c r="AP114" s="100" t="n">
        <f aca="false">IF(ISBLANK(G114),"", VLOOKUP(G114,$A$4:$B$8,2,FALSE()))</f>
        <v>1</v>
      </c>
      <c r="AQ114" s="100" t="n">
        <f aca="false">IF(ISBLANK(H114),"", VLOOKUP(H114,$A$4:$B$8,2,FALSE()))</f>
        <v>-1.5</v>
      </c>
      <c r="AR114" s="100" t="n">
        <f aca="false">IF(ISBLANK(I114),"", VLOOKUP(I114,$A$4:$B$8,2,FALSE()))</f>
        <v>-1.5</v>
      </c>
      <c r="AS114" s="100" t="n">
        <f aca="false">IF(ISBLANK(J114),"", VLOOKUP(J114,$A$4:$B$8,2,FALSE()))</f>
        <v>-1.5</v>
      </c>
      <c r="AT114" s="100" t="n">
        <f aca="false">IF(ISBLANK(K114),"", VLOOKUP(K114,$A$4:$B$8,2,FALSE()))</f>
        <v>1</v>
      </c>
      <c r="AU114" s="100" t="n">
        <f aca="false">IF(ISBLANK(L114),"", VLOOKUP(L114,$A$4:$B$8,2,FALSE()))</f>
        <v>-1.5</v>
      </c>
      <c r="AV114" s="100" t="str">
        <f aca="false">IF(ISBLANK(M114),"", VLOOKUP(M114,$A$4:$B$8,2,FALSE()))</f>
        <v/>
      </c>
      <c r="AW114" s="100" t="str">
        <f aca="false">IF(ISBLANK(N114),"", VLOOKUP(N114,$A$4:$B$8,2,FALSE()))</f>
        <v/>
      </c>
      <c r="AX114" s="100" t="str">
        <f aca="false">IF(ISBLANK(O114),"", VLOOKUP(O114,$A$4:$B$8,2,FALSE()))</f>
        <v/>
      </c>
      <c r="AY114" s="100" t="str">
        <f aca="false">IF(ISBLANK(P114),"", VLOOKUP(P114,$A$4:$B$8,2,FALSE()))</f>
        <v/>
      </c>
      <c r="AZ114" s="100" t="str">
        <f aca="false">IF(ISBLANK(Q114),"", VLOOKUP(Q114,$A$4:$B$8,2,FALSE()))</f>
        <v/>
      </c>
      <c r="BA114" s="100" t="str">
        <f aca="false">IF(ISBLANK(R114),"", VLOOKUP(R114,$A$4:$B$8,2,FALSE()))</f>
        <v/>
      </c>
      <c r="BB114" s="100" t="str">
        <f aca="false">IF(ISBLANK(S114),"", VLOOKUP(S114,$A$4:$B$8,2,FALSE()))</f>
        <v/>
      </c>
      <c r="BC114" s="100" t="str">
        <f aca="false">IF(ISBLANK(T114),"", VLOOKUP(T114,$A$4:$B$8,2,FALSE()))</f>
        <v/>
      </c>
      <c r="BD114" s="100" t="str">
        <f aca="false">IF(ISBLANK(U114),"", VLOOKUP(U114,$A$4:$B$8,2,FALSE()))</f>
        <v/>
      </c>
      <c r="BE114" s="100" t="str">
        <f aca="false">IF(ISBLANK(V114),"", VLOOKUP(V114,$A$4:$B$8,2,FALSE()))</f>
        <v/>
      </c>
      <c r="BF114" s="100" t="str">
        <f aca="false">IF(ISBLANK(W114),"", VLOOKUP(W114,$A$4:$B$8,2,FALSE()))</f>
        <v/>
      </c>
      <c r="BG114" s="100" t="str">
        <f aca="false">IF(ISBLANK(X114),"", VLOOKUP(X114,$A$4:$B$8,2,FALSE()))</f>
        <v/>
      </c>
    </row>
    <row r="115" customFormat="false" ht="17.6" hidden="false" customHeight="true" outlineLevel="0" collapsed="false">
      <c r="A115" s="88"/>
      <c r="B115" s="88"/>
      <c r="C115" s="89"/>
      <c r="D115" s="89"/>
      <c r="E115" s="90" t="s">
        <v>23</v>
      </c>
      <c r="F115" s="90" t="s">
        <v>26</v>
      </c>
      <c r="G115" s="90" t="s">
        <v>14</v>
      </c>
      <c r="H115" s="90" t="s">
        <v>14</v>
      </c>
      <c r="I115" s="90" t="s">
        <v>14</v>
      </c>
      <c r="J115" s="90" t="s">
        <v>20</v>
      </c>
      <c r="K115" s="90" t="s">
        <v>20</v>
      </c>
      <c r="L115" s="90"/>
      <c r="M115" s="90"/>
      <c r="N115" s="90"/>
      <c r="O115" s="90"/>
      <c r="P115" s="90"/>
      <c r="Q115" s="90"/>
      <c r="R115" s="90"/>
      <c r="S115" s="90"/>
      <c r="T115" s="90"/>
      <c r="U115" s="90"/>
      <c r="V115" s="90"/>
      <c r="W115" s="90"/>
      <c r="X115" s="91"/>
      <c r="Y115" s="93" t="n">
        <f aca="false">Z115*0.9</f>
        <v>5.59821428571429</v>
      </c>
      <c r="Z115" s="94" t="n">
        <f aca="false">IF((AM115) &gt; 3, AM115,3)</f>
        <v>6.2202380952381</v>
      </c>
      <c r="AA115" s="93" t="n">
        <f aca="false">Z115*1.1</f>
        <v>6.84226190476191</v>
      </c>
      <c r="AB115" s="95" t="n">
        <v>6</v>
      </c>
      <c r="AC115" s="96" t="n">
        <f aca="false">COUNT(AN115:BG115)</f>
        <v>7</v>
      </c>
      <c r="AD115" s="97" t="n">
        <f aca="false">COUNTIF(AN115:BG115,"&gt;0")</f>
        <v>4</v>
      </c>
      <c r="AE115" s="98" t="n">
        <f aca="false">AD115/AB115</f>
        <v>0.666666666666667</v>
      </c>
      <c r="AF115" s="98" t="n">
        <f aca="false">SLOPE(AN115:BG115,AN$13:BG$13)</f>
        <v>-0.321428571428571</v>
      </c>
      <c r="AG115" s="98" t="n">
        <f aca="false">IF(AD115&gt;0,SUM(AN115:BG115)/AD115,-2)</f>
        <v>0.875</v>
      </c>
      <c r="AH115" s="99" t="n">
        <f aca="false">AE115/($AM115-$B$3)</f>
        <v>0.546341463414634</v>
      </c>
      <c r="AI115" s="99" t="n">
        <f aca="false">AF115/($AM115-$B$3)</f>
        <v>-0.263414634146342</v>
      </c>
      <c r="AJ115" s="99" t="n">
        <f aca="false">AG115/($AM115-$B$3)</f>
        <v>0.717073170731708</v>
      </c>
      <c r="AK115" s="99" t="n">
        <f aca="false">SUM(AH115:AJ115)</f>
        <v>1</v>
      </c>
      <c r="AM115" s="28" t="n">
        <f aca="false">AG115+AF115+AE115+B$3</f>
        <v>6.2202380952381</v>
      </c>
      <c r="AN115" s="100" t="n">
        <f aca="false">IF(ISBLANK(E115),"", VLOOKUP(E115,$A$4:$B$8,2,FALSE()))</f>
        <v>2</v>
      </c>
      <c r="AO115" s="100" t="n">
        <f aca="false">IF(ISBLANK(F115),"", VLOOKUP(F115,$A$4:$B$8,2,FALSE()))</f>
        <v>4</v>
      </c>
      <c r="AP115" s="100" t="n">
        <f aca="false">IF(ISBLANK(G115),"", VLOOKUP(G115,$A$4:$B$8,2,FALSE()))</f>
        <v>-1.5</v>
      </c>
      <c r="AQ115" s="100" t="n">
        <f aca="false">IF(ISBLANK(H115),"", VLOOKUP(H115,$A$4:$B$8,2,FALSE()))</f>
        <v>-1.5</v>
      </c>
      <c r="AR115" s="100" t="n">
        <f aca="false">IF(ISBLANK(I115),"", VLOOKUP(I115,$A$4:$B$8,2,FALSE()))</f>
        <v>-1.5</v>
      </c>
      <c r="AS115" s="100" t="n">
        <f aca="false">IF(ISBLANK(J115),"", VLOOKUP(J115,$A$4:$B$8,2,FALSE()))</f>
        <v>1</v>
      </c>
      <c r="AT115" s="100" t="n">
        <f aca="false">IF(ISBLANK(K115),"", VLOOKUP(K115,$A$4:$B$8,2,FALSE()))</f>
        <v>1</v>
      </c>
      <c r="AU115" s="100" t="str">
        <f aca="false">IF(ISBLANK(L115),"", VLOOKUP(L115,$A$4:$B$8,2,FALSE()))</f>
        <v/>
      </c>
      <c r="AV115" s="100" t="str">
        <f aca="false">IF(ISBLANK(M115),"", VLOOKUP(M115,$A$4:$B$8,2,FALSE()))</f>
        <v/>
      </c>
      <c r="AW115" s="100" t="str">
        <f aca="false">IF(ISBLANK(N115),"", VLOOKUP(N115,$A$4:$B$8,2,FALSE()))</f>
        <v/>
      </c>
      <c r="AX115" s="100" t="str">
        <f aca="false">IF(ISBLANK(O115),"", VLOOKUP(O115,$A$4:$B$8,2,FALSE()))</f>
        <v/>
      </c>
      <c r="AY115" s="100" t="str">
        <f aca="false">IF(ISBLANK(P115),"", VLOOKUP(P115,$A$4:$B$8,2,FALSE()))</f>
        <v/>
      </c>
      <c r="AZ115" s="100" t="str">
        <f aca="false">IF(ISBLANK(Q115),"", VLOOKUP(Q115,$A$4:$B$8,2,FALSE()))</f>
        <v/>
      </c>
      <c r="BA115" s="100" t="str">
        <f aca="false">IF(ISBLANK(R115),"", VLOOKUP(R115,$A$4:$B$8,2,FALSE()))</f>
        <v/>
      </c>
      <c r="BB115" s="100" t="str">
        <f aca="false">IF(ISBLANK(S115),"", VLOOKUP(S115,$A$4:$B$8,2,FALSE()))</f>
        <v/>
      </c>
      <c r="BC115" s="100" t="str">
        <f aca="false">IF(ISBLANK(T115),"", VLOOKUP(T115,$A$4:$B$8,2,FALSE()))</f>
        <v/>
      </c>
      <c r="BD115" s="100" t="str">
        <f aca="false">IF(ISBLANK(U115),"", VLOOKUP(U115,$A$4:$B$8,2,FALSE()))</f>
        <v/>
      </c>
      <c r="BE115" s="100" t="str">
        <f aca="false">IF(ISBLANK(V115),"", VLOOKUP(V115,$A$4:$B$8,2,FALSE()))</f>
        <v/>
      </c>
      <c r="BF115" s="100" t="str">
        <f aca="false">IF(ISBLANK(W115),"", VLOOKUP(W115,$A$4:$B$8,2,FALSE()))</f>
        <v/>
      </c>
      <c r="BG115" s="100" t="str">
        <f aca="false">IF(ISBLANK(X115),"", VLOOKUP(X115,$A$4:$B$8,2,FALSE()))</f>
        <v/>
      </c>
    </row>
    <row r="116" customFormat="false" ht="17.6" hidden="false" customHeight="true" outlineLevel="0" collapsed="false">
      <c r="A116" s="88"/>
      <c r="B116" s="88"/>
      <c r="C116" s="89"/>
      <c r="D116" s="89"/>
      <c r="E116" s="90" t="s">
        <v>20</v>
      </c>
      <c r="F116" s="90" t="s">
        <v>23</v>
      </c>
      <c r="G116" s="90" t="s">
        <v>26</v>
      </c>
      <c r="H116" s="90" t="s">
        <v>26</v>
      </c>
      <c r="I116" s="90" t="s">
        <v>26</v>
      </c>
      <c r="J116" s="90" t="s">
        <v>23</v>
      </c>
      <c r="K116" s="90" t="s">
        <v>23</v>
      </c>
      <c r="L116" s="90" t="s">
        <v>23</v>
      </c>
      <c r="M116" s="90"/>
      <c r="N116" s="90"/>
      <c r="O116" s="90"/>
      <c r="P116" s="90"/>
      <c r="Q116" s="90"/>
      <c r="R116" s="90"/>
      <c r="S116" s="90"/>
      <c r="T116" s="90"/>
      <c r="U116" s="91"/>
      <c r="V116" s="91"/>
      <c r="W116" s="91"/>
      <c r="X116" s="91"/>
      <c r="Y116" s="93" t="n">
        <f aca="false">Z116*0.9</f>
        <v>8.07321428571429</v>
      </c>
      <c r="Z116" s="94" t="n">
        <f aca="false">IF((AM116) &gt; 3, AM116,3)</f>
        <v>8.9702380952381</v>
      </c>
      <c r="AA116" s="93" t="n">
        <f aca="false">Z116*1.1</f>
        <v>9.86726190476191</v>
      </c>
      <c r="AB116" s="95" t="n">
        <v>6</v>
      </c>
      <c r="AC116" s="96" t="n">
        <f aca="false">COUNT(AN116:BG116)</f>
        <v>8</v>
      </c>
      <c r="AD116" s="97" t="n">
        <f aca="false">COUNTIF(AN116:BG116,"&gt;0")</f>
        <v>8</v>
      </c>
      <c r="AE116" s="98" t="n">
        <f aca="false">AD116/AB116</f>
        <v>1.33333333333333</v>
      </c>
      <c r="AF116" s="98" t="n">
        <f aca="false">SLOPE(AN116:BG116,AN$13:BG$13)</f>
        <v>0.0119047619047619</v>
      </c>
      <c r="AG116" s="98" t="n">
        <f aca="false">IF(AD116&gt;0,SUM(AN116:BG116)/AD116,-2)</f>
        <v>2.625</v>
      </c>
      <c r="AH116" s="99" t="n">
        <f aca="false">AE116/($AM116-$B$3)</f>
        <v>0.335832083958021</v>
      </c>
      <c r="AI116" s="99" t="n">
        <f aca="false">AF116/($AM116-$B$3)</f>
        <v>0.00299850074962519</v>
      </c>
      <c r="AJ116" s="99" t="n">
        <f aca="false">AG116/($AM116-$B$3)</f>
        <v>0.661169415292354</v>
      </c>
      <c r="AK116" s="99" t="n">
        <f aca="false">SUM(AH116:AJ116)</f>
        <v>1</v>
      </c>
      <c r="AM116" s="28" t="n">
        <f aca="false">AG116+AF116+AE116+B$3</f>
        <v>8.9702380952381</v>
      </c>
      <c r="AN116" s="100" t="n">
        <f aca="false">IF(ISBLANK(E116),"", VLOOKUP(E116,$A$4:$B$8,2,FALSE()))</f>
        <v>1</v>
      </c>
      <c r="AO116" s="100" t="n">
        <f aca="false">IF(ISBLANK(F116),"", VLOOKUP(F116,$A$4:$B$8,2,FALSE()))</f>
        <v>2</v>
      </c>
      <c r="AP116" s="100" t="n">
        <f aca="false">IF(ISBLANK(G116),"", VLOOKUP(G116,$A$4:$B$8,2,FALSE()))</f>
        <v>4</v>
      </c>
      <c r="AQ116" s="100" t="n">
        <f aca="false">IF(ISBLANK(H116),"", VLOOKUP(H116,$A$4:$B$8,2,FALSE()))</f>
        <v>4</v>
      </c>
      <c r="AR116" s="100" t="n">
        <f aca="false">IF(ISBLANK(I116),"", VLOOKUP(I116,$A$4:$B$8,2,FALSE()))</f>
        <v>4</v>
      </c>
      <c r="AS116" s="100" t="n">
        <f aca="false">IF(ISBLANK(J116),"", VLOOKUP(J116,$A$4:$B$8,2,FALSE()))</f>
        <v>2</v>
      </c>
      <c r="AT116" s="100" t="n">
        <f aca="false">IF(ISBLANK(K116),"", VLOOKUP(K116,$A$4:$B$8,2,FALSE()))</f>
        <v>2</v>
      </c>
      <c r="AU116" s="100" t="n">
        <f aca="false">IF(ISBLANK(L116),"", VLOOKUP(L116,$A$4:$B$8,2,FALSE()))</f>
        <v>2</v>
      </c>
      <c r="AV116" s="100" t="str">
        <f aca="false">IF(ISBLANK(M116),"", VLOOKUP(M116,$A$4:$B$8,2,FALSE()))</f>
        <v/>
      </c>
      <c r="AW116" s="100" t="str">
        <f aca="false">IF(ISBLANK(N116),"", VLOOKUP(N116,$A$4:$B$8,2,FALSE()))</f>
        <v/>
      </c>
      <c r="AX116" s="100" t="str">
        <f aca="false">IF(ISBLANK(O116),"", VLOOKUP(O116,$A$4:$B$8,2,FALSE()))</f>
        <v/>
      </c>
      <c r="AY116" s="100" t="str">
        <f aca="false">IF(ISBLANK(P116),"", VLOOKUP(P116,$A$4:$B$8,2,FALSE()))</f>
        <v/>
      </c>
      <c r="AZ116" s="100" t="str">
        <f aca="false">IF(ISBLANK(Q116),"", VLOOKUP(Q116,$A$4:$B$8,2,FALSE()))</f>
        <v/>
      </c>
      <c r="BA116" s="100" t="str">
        <f aca="false">IF(ISBLANK(R116),"", VLOOKUP(R116,$A$4:$B$8,2,FALSE()))</f>
        <v/>
      </c>
      <c r="BB116" s="100" t="str">
        <f aca="false">IF(ISBLANK(S116),"", VLOOKUP(S116,$A$4:$B$8,2,FALSE()))</f>
        <v/>
      </c>
      <c r="BC116" s="100" t="str">
        <f aca="false">IF(ISBLANK(T116),"", VLOOKUP(T116,$A$4:$B$8,2,FALSE()))</f>
        <v/>
      </c>
      <c r="BD116" s="100" t="str">
        <f aca="false">IF(ISBLANK(U116),"", VLOOKUP(U116,$A$4:$B$8,2,FALSE()))</f>
        <v/>
      </c>
      <c r="BE116" s="100" t="str">
        <f aca="false">IF(ISBLANK(V116),"", VLOOKUP(V116,$A$4:$B$8,2,FALSE()))</f>
        <v/>
      </c>
      <c r="BF116" s="100" t="str">
        <f aca="false">IF(ISBLANK(W116),"", VLOOKUP(W116,$A$4:$B$8,2,FALSE()))</f>
        <v/>
      </c>
      <c r="BG116" s="100" t="str">
        <f aca="false">IF(ISBLANK(X116),"", VLOOKUP(X116,$A$4:$B$8,2,FALSE()))</f>
        <v/>
      </c>
    </row>
    <row r="117" customFormat="false" ht="17.6" hidden="false" customHeight="true" outlineLevel="0" collapsed="false">
      <c r="A117" s="88"/>
      <c r="B117" s="88"/>
      <c r="C117" s="89"/>
      <c r="D117" s="89"/>
      <c r="E117" s="90" t="s">
        <v>23</v>
      </c>
      <c r="F117" s="90" t="s">
        <v>20</v>
      </c>
      <c r="G117" s="90" t="s">
        <v>14</v>
      </c>
      <c r="H117" s="90" t="s">
        <v>14</v>
      </c>
      <c r="I117" s="90" t="s">
        <v>14</v>
      </c>
      <c r="J117" s="90" t="s">
        <v>20</v>
      </c>
      <c r="K117" s="90" t="s">
        <v>14</v>
      </c>
      <c r="L117" s="90"/>
      <c r="M117" s="90"/>
      <c r="N117" s="90"/>
      <c r="O117" s="90"/>
      <c r="P117" s="90"/>
      <c r="Q117" s="90"/>
      <c r="R117" s="90"/>
      <c r="S117" s="90"/>
      <c r="T117" s="90"/>
      <c r="U117" s="91"/>
      <c r="V117" s="91"/>
      <c r="W117" s="90"/>
      <c r="X117" s="90"/>
      <c r="Y117" s="93" t="n">
        <f aca="false">Z117*0.9</f>
        <v>4.0125</v>
      </c>
      <c r="Z117" s="94" t="n">
        <f aca="false">IF((AM117) &gt; 3, AM117,3)</f>
        <v>4.45833333333333</v>
      </c>
      <c r="AA117" s="93" t="n">
        <f aca="false">Z117*1.1</f>
        <v>4.90416666666667</v>
      </c>
      <c r="AB117" s="95" t="n">
        <v>6</v>
      </c>
      <c r="AC117" s="96" t="n">
        <f aca="false">COUNT(AN117:BG117)</f>
        <v>7</v>
      </c>
      <c r="AD117" s="97" t="n">
        <f aca="false">COUNTIF(AN117:BG117,"&gt;0")</f>
        <v>3</v>
      </c>
      <c r="AE117" s="98" t="n">
        <f aca="false">AD117/AB117</f>
        <v>0.5</v>
      </c>
      <c r="AF117" s="98" t="n">
        <f aca="false">SLOPE(AN117:BG117,AN$13:BG$13)</f>
        <v>-0.375</v>
      </c>
      <c r="AG117" s="98" t="n">
        <f aca="false">IF(AD117&gt;0,SUM(AN117:BG117)/AD117,-2)</f>
        <v>-0.666666666666667</v>
      </c>
      <c r="AH117" s="99" t="n">
        <f aca="false">AE117/($AM117-$B$3)</f>
        <v>-0.923076923076924</v>
      </c>
      <c r="AI117" s="99" t="n">
        <f aca="false">AF117/($AM117-$B$3)</f>
        <v>0.692307692307693</v>
      </c>
      <c r="AJ117" s="99" t="n">
        <f aca="false">AG117/($AM117-$B$3)</f>
        <v>1.23076923076923</v>
      </c>
      <c r="AK117" s="99" t="n">
        <f aca="false">SUM(AH117:AJ117)</f>
        <v>1</v>
      </c>
      <c r="AM117" s="28" t="n">
        <f aca="false">AG117+AF117+AE117+B$3</f>
        <v>4.45833333333333</v>
      </c>
      <c r="AN117" s="100" t="n">
        <f aca="false">IF(ISBLANK(E117),"", VLOOKUP(E117,$A$4:$B$8,2,FALSE()))</f>
        <v>2</v>
      </c>
      <c r="AO117" s="100" t="n">
        <f aca="false">IF(ISBLANK(F117),"", VLOOKUP(F117,$A$4:$B$8,2,FALSE()))</f>
        <v>1</v>
      </c>
      <c r="AP117" s="100" t="n">
        <f aca="false">IF(ISBLANK(G117),"", VLOOKUP(G117,$A$4:$B$8,2,FALSE()))</f>
        <v>-1.5</v>
      </c>
      <c r="AQ117" s="100" t="n">
        <f aca="false">IF(ISBLANK(H117),"", VLOOKUP(H117,$A$4:$B$8,2,FALSE()))</f>
        <v>-1.5</v>
      </c>
      <c r="AR117" s="100" t="n">
        <f aca="false">IF(ISBLANK(I117),"", VLOOKUP(I117,$A$4:$B$8,2,FALSE()))</f>
        <v>-1.5</v>
      </c>
      <c r="AS117" s="100" t="n">
        <f aca="false">IF(ISBLANK(J117),"", VLOOKUP(J117,$A$4:$B$8,2,FALSE()))</f>
        <v>1</v>
      </c>
      <c r="AT117" s="100" t="n">
        <f aca="false">IF(ISBLANK(K117),"", VLOOKUP(K117,$A$4:$B$8,2,FALSE()))</f>
        <v>-1.5</v>
      </c>
      <c r="AU117" s="100" t="str">
        <f aca="false">IF(ISBLANK(L117),"", VLOOKUP(L117,$A$4:$B$8,2,FALSE()))</f>
        <v/>
      </c>
      <c r="AV117" s="100" t="str">
        <f aca="false">IF(ISBLANK(M117),"", VLOOKUP(M117,$A$4:$B$8,2,FALSE()))</f>
        <v/>
      </c>
      <c r="AW117" s="100" t="str">
        <f aca="false">IF(ISBLANK(N117),"", VLOOKUP(N117,$A$4:$B$8,2,FALSE()))</f>
        <v/>
      </c>
      <c r="AX117" s="100" t="str">
        <f aca="false">IF(ISBLANK(O117),"", VLOOKUP(O117,$A$4:$B$8,2,FALSE()))</f>
        <v/>
      </c>
      <c r="AY117" s="100" t="str">
        <f aca="false">IF(ISBLANK(P117),"", VLOOKUP(P117,$A$4:$B$8,2,FALSE()))</f>
        <v/>
      </c>
      <c r="AZ117" s="100" t="str">
        <f aca="false">IF(ISBLANK(Q117),"", VLOOKUP(Q117,$A$4:$B$8,2,FALSE()))</f>
        <v/>
      </c>
      <c r="BA117" s="100" t="str">
        <f aca="false">IF(ISBLANK(R117),"", VLOOKUP(R117,$A$4:$B$8,2,FALSE()))</f>
        <v/>
      </c>
      <c r="BB117" s="100" t="str">
        <f aca="false">IF(ISBLANK(S117),"", VLOOKUP(S117,$A$4:$B$8,2,FALSE()))</f>
        <v/>
      </c>
      <c r="BC117" s="100" t="str">
        <f aca="false">IF(ISBLANK(T117),"", VLOOKUP(T117,$A$4:$B$8,2,FALSE()))</f>
        <v/>
      </c>
      <c r="BD117" s="100" t="str">
        <f aca="false">IF(ISBLANK(U117),"", VLOOKUP(U117,$A$4:$B$8,2,FALSE()))</f>
        <v/>
      </c>
      <c r="BE117" s="100" t="str">
        <f aca="false">IF(ISBLANK(V117),"", VLOOKUP(V117,$A$4:$B$8,2,FALSE()))</f>
        <v/>
      </c>
      <c r="BF117" s="100" t="str">
        <f aca="false">IF(ISBLANK(W117),"", VLOOKUP(W117,$A$4:$B$8,2,FALSE()))</f>
        <v/>
      </c>
      <c r="BG117" s="100" t="str">
        <f aca="false">IF(ISBLANK(X117),"", VLOOKUP(X117,$A$4:$B$8,2,FALSE()))</f>
        <v/>
      </c>
    </row>
    <row r="118" customFormat="false" ht="17.6" hidden="false" customHeight="true" outlineLevel="0" collapsed="false">
      <c r="A118" s="88"/>
      <c r="B118" s="88"/>
      <c r="C118" s="89"/>
      <c r="D118" s="89"/>
      <c r="E118" s="90" t="s">
        <v>23</v>
      </c>
      <c r="F118" s="90" t="s">
        <v>23</v>
      </c>
      <c r="G118" s="90" t="s">
        <v>14</v>
      </c>
      <c r="H118" s="90" t="s">
        <v>26</v>
      </c>
      <c r="I118" s="90" t="s">
        <v>20</v>
      </c>
      <c r="J118" s="90" t="s">
        <v>23</v>
      </c>
      <c r="K118" s="90" t="s">
        <v>20</v>
      </c>
      <c r="L118" s="90" t="s">
        <v>26</v>
      </c>
      <c r="M118" s="90"/>
      <c r="N118" s="90"/>
      <c r="O118" s="90"/>
      <c r="P118" s="90"/>
      <c r="Q118" s="90"/>
      <c r="R118" s="90"/>
      <c r="S118" s="90"/>
      <c r="T118" s="90"/>
      <c r="U118" s="90"/>
      <c r="V118" s="90"/>
      <c r="W118" s="90"/>
      <c r="X118" s="90"/>
      <c r="Y118" s="93" t="n">
        <f aca="false">Z118*0.9</f>
        <v>7.59107142857143</v>
      </c>
      <c r="Z118" s="94" t="n">
        <f aca="false">IF((AM118) &gt; 3, AM118,3)</f>
        <v>8.43452380952381</v>
      </c>
      <c r="AA118" s="93" t="n">
        <f aca="false">Z118*1.1</f>
        <v>9.27797619047619</v>
      </c>
      <c r="AB118" s="95" t="n">
        <v>6</v>
      </c>
      <c r="AC118" s="96" t="n">
        <f aca="false">COUNT(AN118:BG118)</f>
        <v>8</v>
      </c>
      <c r="AD118" s="97" t="n">
        <f aca="false">COUNTIF(AN118:BG118,"&gt;0")</f>
        <v>7</v>
      </c>
      <c r="AE118" s="98" t="n">
        <f aca="false">AD118/AB118</f>
        <v>1.16666666666667</v>
      </c>
      <c r="AF118" s="98" t="n">
        <f aca="false">SLOPE(AN118:BG118,AN$13:BG$13)</f>
        <v>0.196428571428571</v>
      </c>
      <c r="AG118" s="98" t="n">
        <f aca="false">IF(AD118&gt;0,SUM(AN118:BG118)/AD118,-2)</f>
        <v>2.07142857142857</v>
      </c>
      <c r="AH118" s="99" t="n">
        <f aca="false">AE118/($AM118-$B$3)</f>
        <v>0.339688041594454</v>
      </c>
      <c r="AI118" s="99" t="n">
        <f aca="false">AF118/($AM118-$B$3)</f>
        <v>0.0571923743500866</v>
      </c>
      <c r="AJ118" s="99" t="n">
        <f aca="false">AG118/($AM118-$B$3)</f>
        <v>0.603119584055459</v>
      </c>
      <c r="AK118" s="99" t="n">
        <f aca="false">SUM(AH118:AJ118)</f>
        <v>1</v>
      </c>
      <c r="AM118" s="28" t="n">
        <f aca="false">AG118+AF118+AE118+B$3</f>
        <v>8.43452380952381</v>
      </c>
      <c r="AN118" s="100" t="n">
        <f aca="false">IF(ISBLANK(E118),"", VLOOKUP(E118,$A$4:$B$8,2,FALSE()))</f>
        <v>2</v>
      </c>
      <c r="AO118" s="100" t="n">
        <f aca="false">IF(ISBLANK(F118),"", VLOOKUP(F118,$A$4:$B$8,2,FALSE()))</f>
        <v>2</v>
      </c>
      <c r="AP118" s="100" t="n">
        <f aca="false">IF(ISBLANK(G118),"", VLOOKUP(G118,$A$4:$B$8,2,FALSE()))</f>
        <v>-1.5</v>
      </c>
      <c r="AQ118" s="100" t="n">
        <f aca="false">IF(ISBLANK(H118),"", VLOOKUP(H118,$A$4:$B$8,2,FALSE()))</f>
        <v>4</v>
      </c>
      <c r="AR118" s="100" t="n">
        <f aca="false">IF(ISBLANK(I118),"", VLOOKUP(I118,$A$4:$B$8,2,FALSE()))</f>
        <v>1</v>
      </c>
      <c r="AS118" s="100" t="n">
        <f aca="false">IF(ISBLANK(J118),"", VLOOKUP(J118,$A$4:$B$8,2,FALSE()))</f>
        <v>2</v>
      </c>
      <c r="AT118" s="100" t="n">
        <f aca="false">IF(ISBLANK(K118),"", VLOOKUP(K118,$A$4:$B$8,2,FALSE()))</f>
        <v>1</v>
      </c>
      <c r="AU118" s="100" t="n">
        <f aca="false">IF(ISBLANK(L118),"", VLOOKUP(L118,$A$4:$B$8,2,FALSE()))</f>
        <v>4</v>
      </c>
      <c r="AV118" s="100" t="str">
        <f aca="false">IF(ISBLANK(M118),"", VLOOKUP(M118,$A$4:$B$8,2,FALSE()))</f>
        <v/>
      </c>
      <c r="AW118" s="100" t="str">
        <f aca="false">IF(ISBLANK(N118),"", VLOOKUP(N118,$A$4:$B$8,2,FALSE()))</f>
        <v/>
      </c>
      <c r="AX118" s="100" t="str">
        <f aca="false">IF(ISBLANK(O118),"", VLOOKUP(O118,$A$4:$B$8,2,FALSE()))</f>
        <v/>
      </c>
      <c r="AY118" s="100" t="str">
        <f aca="false">IF(ISBLANK(P118),"", VLOOKUP(P118,$A$4:$B$8,2,FALSE()))</f>
        <v/>
      </c>
      <c r="AZ118" s="100" t="str">
        <f aca="false">IF(ISBLANK(Q118),"", VLOOKUP(Q118,$A$4:$B$8,2,FALSE()))</f>
        <v/>
      </c>
      <c r="BA118" s="100" t="str">
        <f aca="false">IF(ISBLANK(R118),"", VLOOKUP(R118,$A$4:$B$8,2,FALSE()))</f>
        <v/>
      </c>
      <c r="BB118" s="100" t="str">
        <f aca="false">IF(ISBLANK(S118),"", VLOOKUP(S118,$A$4:$B$8,2,FALSE()))</f>
        <v/>
      </c>
      <c r="BC118" s="100" t="str">
        <f aca="false">IF(ISBLANK(T118),"", VLOOKUP(T118,$A$4:$B$8,2,FALSE()))</f>
        <v/>
      </c>
      <c r="BD118" s="100" t="str">
        <f aca="false">IF(ISBLANK(U118),"", VLOOKUP(U118,$A$4:$B$8,2,FALSE()))</f>
        <v/>
      </c>
      <c r="BE118" s="100" t="str">
        <f aca="false">IF(ISBLANK(V118),"", VLOOKUP(V118,$A$4:$B$8,2,FALSE()))</f>
        <v/>
      </c>
      <c r="BF118" s="100" t="str">
        <f aca="false">IF(ISBLANK(W118),"", VLOOKUP(W118,$A$4:$B$8,2,FALSE()))</f>
        <v/>
      </c>
      <c r="BG118" s="100" t="str">
        <f aca="false">IF(ISBLANK(X118),"", VLOOKUP(X118,$A$4:$B$8,2,FALSE()))</f>
        <v/>
      </c>
    </row>
    <row r="119" customFormat="false" ht="17.6" hidden="false" customHeight="true" outlineLevel="0" collapsed="false">
      <c r="A119" s="88"/>
      <c r="B119" s="88"/>
      <c r="C119" s="89"/>
      <c r="D119" s="89"/>
      <c r="E119" s="90" t="s">
        <v>20</v>
      </c>
      <c r="F119" s="90" t="s">
        <v>14</v>
      </c>
      <c r="G119" s="90" t="s">
        <v>20</v>
      </c>
      <c r="H119" s="90" t="s">
        <v>23</v>
      </c>
      <c r="I119" s="90" t="s">
        <v>20</v>
      </c>
      <c r="J119" s="90"/>
      <c r="K119" s="90"/>
      <c r="L119" s="90"/>
      <c r="M119" s="90"/>
      <c r="N119" s="90"/>
      <c r="O119" s="90"/>
      <c r="P119" s="90"/>
      <c r="Q119" s="90"/>
      <c r="R119" s="90"/>
      <c r="S119" s="90"/>
      <c r="T119" s="90"/>
      <c r="U119" s="91"/>
      <c r="V119" s="91"/>
      <c r="W119" s="91"/>
      <c r="X119" s="91"/>
      <c r="Y119" s="93" t="n">
        <f aca="false">Z119*0.9</f>
        <v>6.2025</v>
      </c>
      <c r="Z119" s="94" t="n">
        <f aca="false">IF((AM119) &gt; 3, AM119,3)</f>
        <v>6.89166666666667</v>
      </c>
      <c r="AA119" s="93" t="n">
        <f aca="false">Z119*1.1</f>
        <v>7.58083333333333</v>
      </c>
      <c r="AB119" s="95" t="n">
        <v>6</v>
      </c>
      <c r="AC119" s="96" t="n">
        <f aca="false">COUNT(AN119:BG119)</f>
        <v>5</v>
      </c>
      <c r="AD119" s="97" t="n">
        <f aca="false">COUNTIF(AN119:BG119,"&gt;0")</f>
        <v>4</v>
      </c>
      <c r="AE119" s="98" t="n">
        <f aca="false">AD119/AB119</f>
        <v>0.666666666666667</v>
      </c>
      <c r="AF119" s="98" t="n">
        <f aca="false">SLOPE(AN119:BG119,AN$13:BG$13)</f>
        <v>0.35</v>
      </c>
      <c r="AG119" s="98" t="n">
        <f aca="false">IF(AD119&gt;0,SUM(AN119:BG119)/AD119,-2)</f>
        <v>0.875</v>
      </c>
      <c r="AH119" s="99" t="n">
        <f aca="false">AE119/($AM119-$B$3)</f>
        <v>0.352422907488987</v>
      </c>
      <c r="AI119" s="99" t="n">
        <f aca="false">AF119/($AM119-$B$3)</f>
        <v>0.185022026431718</v>
      </c>
      <c r="AJ119" s="99" t="n">
        <f aca="false">AG119/($AM119-$B$3)</f>
        <v>0.462555066079295</v>
      </c>
      <c r="AK119" s="99" t="n">
        <f aca="false">SUM(AH119:AJ119)</f>
        <v>1</v>
      </c>
      <c r="AM119" s="28" t="n">
        <f aca="false">AG119+AF119+AE119+B$3</f>
        <v>6.89166666666667</v>
      </c>
      <c r="AN119" s="100" t="n">
        <f aca="false">IF(ISBLANK(E119),"", VLOOKUP(E119,$A$4:$B$8,2,FALSE()))</f>
        <v>1</v>
      </c>
      <c r="AO119" s="100" t="n">
        <f aca="false">IF(ISBLANK(F119),"", VLOOKUP(F119,$A$4:$B$8,2,FALSE()))</f>
        <v>-1.5</v>
      </c>
      <c r="AP119" s="100" t="n">
        <f aca="false">IF(ISBLANK(G119),"", VLOOKUP(G119,$A$4:$B$8,2,FALSE()))</f>
        <v>1</v>
      </c>
      <c r="AQ119" s="100" t="n">
        <f aca="false">IF(ISBLANK(H119),"", VLOOKUP(H119,$A$4:$B$8,2,FALSE()))</f>
        <v>2</v>
      </c>
      <c r="AR119" s="100" t="n">
        <f aca="false">IF(ISBLANK(I119),"", VLOOKUP(I119,$A$4:$B$8,2,FALSE()))</f>
        <v>1</v>
      </c>
      <c r="AS119" s="100" t="str">
        <f aca="false">IF(ISBLANK(J119),"", VLOOKUP(J119,$A$4:$B$8,2,FALSE()))</f>
        <v/>
      </c>
      <c r="AT119" s="100" t="str">
        <f aca="false">IF(ISBLANK(K119),"", VLOOKUP(K119,$A$4:$B$8,2,FALSE()))</f>
        <v/>
      </c>
      <c r="AU119" s="100" t="str">
        <f aca="false">IF(ISBLANK(L119),"", VLOOKUP(L119,$A$4:$B$8,2,FALSE()))</f>
        <v/>
      </c>
      <c r="AV119" s="100" t="str">
        <f aca="false">IF(ISBLANK(M119),"", VLOOKUP(M119,$A$4:$B$8,2,FALSE()))</f>
        <v/>
      </c>
      <c r="AW119" s="100" t="str">
        <f aca="false">IF(ISBLANK(N119),"", VLOOKUP(N119,$A$4:$B$8,2,FALSE()))</f>
        <v/>
      </c>
      <c r="AX119" s="100" t="str">
        <f aca="false">IF(ISBLANK(O119),"", VLOOKUP(O119,$A$4:$B$8,2,FALSE()))</f>
        <v/>
      </c>
      <c r="AY119" s="100" t="str">
        <f aca="false">IF(ISBLANK(P119),"", VLOOKUP(P119,$A$4:$B$8,2,FALSE()))</f>
        <v/>
      </c>
      <c r="AZ119" s="100" t="str">
        <f aca="false">IF(ISBLANK(Q119),"", VLOOKUP(Q119,$A$4:$B$8,2,FALSE()))</f>
        <v/>
      </c>
      <c r="BA119" s="100" t="str">
        <f aca="false">IF(ISBLANK(R119),"", VLOOKUP(R119,$A$4:$B$8,2,FALSE()))</f>
        <v/>
      </c>
      <c r="BB119" s="100" t="str">
        <f aca="false">IF(ISBLANK(S119),"", VLOOKUP(S119,$A$4:$B$8,2,FALSE()))</f>
        <v/>
      </c>
      <c r="BC119" s="100" t="str">
        <f aca="false">IF(ISBLANK(T119),"", VLOOKUP(T119,$A$4:$B$8,2,FALSE()))</f>
        <v/>
      </c>
      <c r="BD119" s="100" t="str">
        <f aca="false">IF(ISBLANK(U119),"", VLOOKUP(U119,$A$4:$B$8,2,FALSE()))</f>
        <v/>
      </c>
      <c r="BE119" s="100" t="str">
        <f aca="false">IF(ISBLANK(V119),"", VLOOKUP(V119,$A$4:$B$8,2,FALSE()))</f>
        <v/>
      </c>
      <c r="BF119" s="100" t="str">
        <f aca="false">IF(ISBLANK(W119),"", VLOOKUP(W119,$A$4:$B$8,2,FALSE()))</f>
        <v/>
      </c>
      <c r="BG119" s="100" t="str">
        <f aca="false">IF(ISBLANK(X119),"", VLOOKUP(X119,$A$4:$B$8,2,FALSE()))</f>
        <v/>
      </c>
    </row>
    <row r="120" customFormat="false" ht="17.6" hidden="false" customHeight="true" outlineLevel="0" collapsed="false">
      <c r="A120" s="91"/>
      <c r="B120" s="91"/>
      <c r="C120" s="105"/>
      <c r="D120" s="105"/>
      <c r="E120" s="91" t="s">
        <v>14</v>
      </c>
      <c r="F120" s="91" t="s">
        <v>14</v>
      </c>
      <c r="G120" s="91" t="s">
        <v>23</v>
      </c>
      <c r="H120" s="91" t="s">
        <v>20</v>
      </c>
      <c r="I120" s="91" t="s">
        <v>14</v>
      </c>
      <c r="J120" s="91" t="s">
        <v>20</v>
      </c>
      <c r="K120" s="91" t="s">
        <v>14</v>
      </c>
      <c r="L120" s="91" t="s">
        <v>14</v>
      </c>
      <c r="M120" s="91" t="s">
        <v>14</v>
      </c>
      <c r="N120" s="90" t="s">
        <v>20</v>
      </c>
      <c r="O120" s="90" t="s">
        <v>20</v>
      </c>
      <c r="P120" s="90" t="s">
        <v>23</v>
      </c>
      <c r="Q120" s="90" t="s">
        <v>20</v>
      </c>
      <c r="R120" s="90" t="s">
        <v>26</v>
      </c>
      <c r="S120" s="90"/>
      <c r="T120" s="90"/>
      <c r="U120" s="91"/>
      <c r="V120" s="91"/>
      <c r="W120" s="90"/>
      <c r="X120" s="90"/>
      <c r="Y120" s="93" t="n">
        <f aca="false">Z120*0.9</f>
        <v>5.87571428571429</v>
      </c>
      <c r="Z120" s="94" t="n">
        <f aca="false">IF((AM120) &gt; 3, AM120,3)</f>
        <v>6.52857142857143</v>
      </c>
      <c r="AA120" s="93" t="n">
        <f aca="false">Z120*1.1</f>
        <v>7.18142857142857</v>
      </c>
      <c r="AB120" s="95" t="n">
        <v>10</v>
      </c>
      <c r="AC120" s="96" t="n">
        <f aca="false">COUNT(AN120:BG120)</f>
        <v>14</v>
      </c>
      <c r="AD120" s="97" t="n">
        <f aca="false">COUNTIF(AN120:BG120,"&gt;0")</f>
        <v>8</v>
      </c>
      <c r="AE120" s="98" t="n">
        <f aca="false">AD120/AB120</f>
        <v>0.8</v>
      </c>
      <c r="AF120" s="98" t="n">
        <f aca="false">SLOPE(AN120:BG120,AN$13:BG$13)</f>
        <v>0.228571428571429</v>
      </c>
      <c r="AG120" s="98" t="n">
        <f aca="false">IF(AD120&gt;0,SUM(AN120:BG120)/AD120,-2)</f>
        <v>0.5</v>
      </c>
      <c r="AH120" s="99" t="n">
        <f aca="false">AE120/($AM120-$B$3)</f>
        <v>0.523364485981309</v>
      </c>
      <c r="AI120" s="99" t="n">
        <f aca="false">AF120/($AM120-$B$3)</f>
        <v>0.149532710280374</v>
      </c>
      <c r="AJ120" s="99" t="n">
        <f aca="false">AG120/($AM120-$B$3)</f>
        <v>0.327102803738318</v>
      </c>
      <c r="AK120" s="99" t="n">
        <f aca="false">SUM(AH120:AJ120)</f>
        <v>1</v>
      </c>
      <c r="AM120" s="28" t="n">
        <f aca="false">AG120+AF120+AE120+B$3</f>
        <v>6.52857142857143</v>
      </c>
      <c r="AN120" s="100" t="n">
        <f aca="false">IF(ISBLANK(E120),"", VLOOKUP(E120,$A$4:$B$8,2,FALSE()))</f>
        <v>-1.5</v>
      </c>
      <c r="AO120" s="100" t="n">
        <f aca="false">IF(ISBLANK(F120),"", VLOOKUP(F120,$A$4:$B$8,2,FALSE()))</f>
        <v>-1.5</v>
      </c>
      <c r="AP120" s="100" t="n">
        <f aca="false">IF(ISBLANK(G120),"", VLOOKUP(G120,$A$4:$B$8,2,FALSE()))</f>
        <v>2</v>
      </c>
      <c r="AQ120" s="100" t="n">
        <f aca="false">IF(ISBLANK(H120),"", VLOOKUP(H120,$A$4:$B$8,2,FALSE()))</f>
        <v>1</v>
      </c>
      <c r="AR120" s="100" t="n">
        <f aca="false">IF(ISBLANK(I120),"", VLOOKUP(I120,$A$4:$B$8,2,FALSE()))</f>
        <v>-1.5</v>
      </c>
      <c r="AS120" s="100" t="n">
        <f aca="false">IF(ISBLANK(J120),"", VLOOKUP(J120,$A$4:$B$8,2,FALSE()))</f>
        <v>1</v>
      </c>
      <c r="AT120" s="100" t="n">
        <f aca="false">IF(ISBLANK(K120),"", VLOOKUP(K120,$A$4:$B$8,2,FALSE()))</f>
        <v>-1.5</v>
      </c>
      <c r="AU120" s="100" t="n">
        <f aca="false">IF(ISBLANK(L120),"", VLOOKUP(L120,$A$4:$B$8,2,FALSE()))</f>
        <v>-1.5</v>
      </c>
      <c r="AV120" s="100" t="n">
        <f aca="false">IF(ISBLANK(M120),"", VLOOKUP(M120,$A$4:$B$8,2,FALSE()))</f>
        <v>-1.5</v>
      </c>
      <c r="AW120" s="100" t="n">
        <f aca="false">IF(ISBLANK(N120),"", VLOOKUP(N120,$A$4:$B$8,2,FALSE()))</f>
        <v>1</v>
      </c>
      <c r="AX120" s="100" t="n">
        <f aca="false">IF(ISBLANK(O120),"", VLOOKUP(O120,$A$4:$B$8,2,FALSE()))</f>
        <v>1</v>
      </c>
      <c r="AY120" s="100" t="n">
        <f aca="false">IF(ISBLANK(P120),"", VLOOKUP(P120,$A$4:$B$8,2,FALSE()))</f>
        <v>2</v>
      </c>
      <c r="AZ120" s="100" t="n">
        <f aca="false">IF(ISBLANK(Q120),"", VLOOKUP(Q120,$A$4:$B$8,2,FALSE()))</f>
        <v>1</v>
      </c>
      <c r="BA120" s="100" t="n">
        <f aca="false">IF(ISBLANK(R120),"", VLOOKUP(R120,$A$4:$B$8,2,FALSE()))</f>
        <v>4</v>
      </c>
      <c r="BB120" s="100" t="str">
        <f aca="false">IF(ISBLANK(S120),"", VLOOKUP(S120,$A$4:$B$8,2,FALSE()))</f>
        <v/>
      </c>
      <c r="BC120" s="100" t="str">
        <f aca="false">IF(ISBLANK(T120),"", VLOOKUP(T120,$A$4:$B$8,2,FALSE()))</f>
        <v/>
      </c>
      <c r="BD120" s="100" t="str">
        <f aca="false">IF(ISBLANK(U120),"", VLOOKUP(U120,$A$4:$B$8,2,FALSE()))</f>
        <v/>
      </c>
      <c r="BE120" s="100" t="str">
        <f aca="false">IF(ISBLANK(V120),"", VLOOKUP(V120,$A$4:$B$8,2,FALSE()))</f>
        <v/>
      </c>
      <c r="BF120" s="100" t="str">
        <f aca="false">IF(ISBLANK(W120),"", VLOOKUP(W120,$A$4:$B$8,2,FALSE()))</f>
        <v/>
      </c>
      <c r="BG120" s="100" t="str">
        <f aca="false">IF(ISBLANK(X120),"", VLOOKUP(X120,$A$4:$B$8,2,FALSE()))</f>
        <v/>
      </c>
    </row>
    <row r="121" customFormat="false" ht="17.6" hidden="false" customHeight="true" outlineLevel="0" collapsed="false">
      <c r="A121" s="91"/>
      <c r="B121" s="91"/>
      <c r="C121" s="105"/>
      <c r="D121" s="105"/>
      <c r="E121" s="91" t="s">
        <v>20</v>
      </c>
      <c r="F121" s="91" t="s">
        <v>14</v>
      </c>
      <c r="G121" s="91" t="s">
        <v>20</v>
      </c>
      <c r="H121" s="91" t="s">
        <v>20</v>
      </c>
      <c r="I121" s="91" t="s">
        <v>26</v>
      </c>
      <c r="J121" s="91" t="s">
        <v>20</v>
      </c>
      <c r="K121" s="91" t="s">
        <v>23</v>
      </c>
      <c r="L121" s="91" t="s">
        <v>20</v>
      </c>
      <c r="M121" s="91" t="s">
        <v>23</v>
      </c>
      <c r="N121" s="90" t="s">
        <v>14</v>
      </c>
      <c r="O121" s="90" t="s">
        <v>20</v>
      </c>
      <c r="P121" s="90"/>
      <c r="Q121" s="90"/>
      <c r="R121" s="90"/>
      <c r="S121" s="90"/>
      <c r="T121" s="90"/>
      <c r="U121" s="91"/>
      <c r="V121" s="91"/>
      <c r="W121" s="90"/>
      <c r="X121" s="90"/>
      <c r="Y121" s="93" t="n">
        <f aca="false">Z121*0.9</f>
        <v>6.41818181818182</v>
      </c>
      <c r="Z121" s="94" t="n">
        <f aca="false">IF((AM121) &gt; 3, AM121,3)</f>
        <v>7.13131313131313</v>
      </c>
      <c r="AA121" s="93" t="n">
        <f aca="false">Z121*1.1</f>
        <v>7.84444444444445</v>
      </c>
      <c r="AB121" s="95" t="n">
        <v>10</v>
      </c>
      <c r="AC121" s="96" t="n">
        <f aca="false">COUNT(AN121:BG121)</f>
        <v>11</v>
      </c>
      <c r="AD121" s="97" t="n">
        <f aca="false">COUNTIF(AN121:BG121,"&gt;0")</f>
        <v>9</v>
      </c>
      <c r="AE121" s="98" t="n">
        <f aca="false">AD121/AB121</f>
        <v>0.9</v>
      </c>
      <c r="AF121" s="98" t="n">
        <f aca="false">SLOPE(AN121:BG121,AN$13:BG$13)</f>
        <v>0.00909090909090909</v>
      </c>
      <c r="AG121" s="98" t="n">
        <f aca="false">IF(AD121&gt;0,SUM(AN121:BG121)/AD121,-2)</f>
        <v>1.22222222222222</v>
      </c>
      <c r="AH121" s="99" t="n">
        <f aca="false">AE121/($AM121-$B$3)</f>
        <v>0.422274881516588</v>
      </c>
      <c r="AI121" s="99" t="n">
        <f aca="false">AF121/($AM121-$B$3)</f>
        <v>0.0042654028436019</v>
      </c>
      <c r="AJ121" s="99" t="n">
        <f aca="false">AG121/($AM121-$B$3)</f>
        <v>0.57345971563981</v>
      </c>
      <c r="AK121" s="99" t="n">
        <f aca="false">SUM(AH121:AJ121)</f>
        <v>1</v>
      </c>
      <c r="AM121" s="28" t="n">
        <f aca="false">AG121+AF121+AE121+B$3</f>
        <v>7.13131313131313</v>
      </c>
      <c r="AN121" s="100" t="n">
        <f aca="false">IF(ISBLANK(E121),"", VLOOKUP(E121,$A$4:$B$8,2,FALSE()))</f>
        <v>1</v>
      </c>
      <c r="AO121" s="100" t="n">
        <f aca="false">IF(ISBLANK(F121),"", VLOOKUP(F121,$A$4:$B$8,2,FALSE()))</f>
        <v>-1.5</v>
      </c>
      <c r="AP121" s="100" t="n">
        <f aca="false">IF(ISBLANK(G121),"", VLOOKUP(G121,$A$4:$B$8,2,FALSE()))</f>
        <v>1</v>
      </c>
      <c r="AQ121" s="100" t="n">
        <f aca="false">IF(ISBLANK(H121),"", VLOOKUP(H121,$A$4:$B$8,2,FALSE()))</f>
        <v>1</v>
      </c>
      <c r="AR121" s="100" t="n">
        <f aca="false">IF(ISBLANK(I121),"", VLOOKUP(I121,$A$4:$B$8,2,FALSE()))</f>
        <v>4</v>
      </c>
      <c r="AS121" s="100" t="n">
        <f aca="false">IF(ISBLANK(J121),"", VLOOKUP(J121,$A$4:$B$8,2,FALSE()))</f>
        <v>1</v>
      </c>
      <c r="AT121" s="100" t="n">
        <f aca="false">IF(ISBLANK(K121),"", VLOOKUP(K121,$A$4:$B$8,2,FALSE()))</f>
        <v>2</v>
      </c>
      <c r="AU121" s="100" t="n">
        <f aca="false">IF(ISBLANK(L121),"", VLOOKUP(L121,$A$4:$B$8,2,FALSE()))</f>
        <v>1</v>
      </c>
      <c r="AV121" s="100" t="n">
        <f aca="false">IF(ISBLANK(M121),"", VLOOKUP(M121,$A$4:$B$8,2,FALSE()))</f>
        <v>2</v>
      </c>
      <c r="AW121" s="100" t="n">
        <f aca="false">IF(ISBLANK(N121),"", VLOOKUP(N121,$A$4:$B$8,2,FALSE()))</f>
        <v>-1.5</v>
      </c>
      <c r="AX121" s="100" t="n">
        <f aca="false">IF(ISBLANK(O121),"", VLOOKUP(O121,$A$4:$B$8,2,FALSE()))</f>
        <v>1</v>
      </c>
      <c r="AY121" s="100" t="str">
        <f aca="false">IF(ISBLANK(P121),"", VLOOKUP(P121,$A$4:$B$8,2,FALSE()))</f>
        <v/>
      </c>
      <c r="AZ121" s="100" t="str">
        <f aca="false">IF(ISBLANK(Q121),"", VLOOKUP(Q121,$A$4:$B$8,2,FALSE()))</f>
        <v/>
      </c>
      <c r="BA121" s="100" t="str">
        <f aca="false">IF(ISBLANK(R121),"", VLOOKUP(R121,$A$4:$B$8,2,FALSE()))</f>
        <v/>
      </c>
      <c r="BB121" s="100" t="str">
        <f aca="false">IF(ISBLANK(S121),"", VLOOKUP(S121,$A$4:$B$8,2,FALSE()))</f>
        <v/>
      </c>
      <c r="BC121" s="100" t="str">
        <f aca="false">IF(ISBLANK(T121),"", VLOOKUP(T121,$A$4:$B$8,2,FALSE()))</f>
        <v/>
      </c>
      <c r="BD121" s="100" t="str">
        <f aca="false">IF(ISBLANK(U121),"", VLOOKUP(U121,$A$4:$B$8,2,FALSE()))</f>
        <v/>
      </c>
      <c r="BE121" s="100" t="str">
        <f aca="false">IF(ISBLANK(V121),"", VLOOKUP(V121,$A$4:$B$8,2,FALSE()))</f>
        <v/>
      </c>
      <c r="BF121" s="100" t="str">
        <f aca="false">IF(ISBLANK(W121),"", VLOOKUP(W121,$A$4:$B$8,2,FALSE()))</f>
        <v/>
      </c>
      <c r="BG121" s="100" t="str">
        <f aca="false">IF(ISBLANK(X121),"", VLOOKUP(X121,$A$4:$B$8,2,FALSE()))</f>
        <v/>
      </c>
    </row>
    <row r="122" customFormat="false" ht="17.6" hidden="false" customHeight="true" outlineLevel="0" collapsed="false">
      <c r="A122" s="91"/>
      <c r="B122" s="91"/>
      <c r="C122" s="105"/>
      <c r="D122" s="105"/>
      <c r="E122" s="91" t="s">
        <v>23</v>
      </c>
      <c r="F122" s="91" t="s">
        <v>20</v>
      </c>
      <c r="G122" s="91" t="s">
        <v>23</v>
      </c>
      <c r="H122" s="91" t="s">
        <v>23</v>
      </c>
      <c r="I122" s="91" t="s">
        <v>23</v>
      </c>
      <c r="J122" s="91" t="s">
        <v>26</v>
      </c>
      <c r="K122" s="91" t="s">
        <v>20</v>
      </c>
      <c r="L122" s="91" t="s">
        <v>23</v>
      </c>
      <c r="M122" s="91" t="s">
        <v>23</v>
      </c>
      <c r="N122" s="90" t="s">
        <v>26</v>
      </c>
      <c r="O122" s="90" t="s">
        <v>20</v>
      </c>
      <c r="P122" s="90" t="s">
        <v>23</v>
      </c>
      <c r="Q122" s="90" t="s">
        <v>26</v>
      </c>
      <c r="R122" s="91"/>
      <c r="S122" s="91"/>
      <c r="T122" s="91"/>
      <c r="U122" s="91"/>
      <c r="V122" s="91"/>
      <c r="W122" s="91"/>
      <c r="X122" s="91"/>
      <c r="Y122" s="93" t="n">
        <f aca="false">Z122*0.9</f>
        <v>7.76175824175824</v>
      </c>
      <c r="Z122" s="94" t="n">
        <f aca="false">IF((AM122) &gt; 3, AM122,3)</f>
        <v>8.62417582417583</v>
      </c>
      <c r="AA122" s="93" t="n">
        <f aca="false">Z122*1.1</f>
        <v>9.48659340659341</v>
      </c>
      <c r="AB122" s="95" t="n">
        <v>10</v>
      </c>
      <c r="AC122" s="96" t="n">
        <f aca="false">COUNT(AN122:BG122)</f>
        <v>13</v>
      </c>
      <c r="AD122" s="97" t="n">
        <f aca="false">COUNTIF(AN122:BG122,"&gt;0")</f>
        <v>13</v>
      </c>
      <c r="AE122" s="98" t="n">
        <f aca="false">AD122/AB122</f>
        <v>1.3</v>
      </c>
      <c r="AF122" s="98" t="n">
        <f aca="false">SLOPE(AN122:BG122,AN$13:BG$13)</f>
        <v>0.0934065934065934</v>
      </c>
      <c r="AG122" s="98" t="n">
        <f aca="false">IF(AD122&gt;0,SUM(AN122:BG122)/AD122,-2)</f>
        <v>2.23076923076923</v>
      </c>
      <c r="AH122" s="99" t="n">
        <f aca="false">AE122/($AM122-$B$3)</f>
        <v>0.358702243784111</v>
      </c>
      <c r="AI122" s="99" t="n">
        <f aca="false">AF122/($AM122-$B$3)</f>
        <v>0.0257731958762887</v>
      </c>
      <c r="AJ122" s="99" t="n">
        <f aca="false">AG122/($AM122-$B$3)</f>
        <v>0.6155245603396</v>
      </c>
      <c r="AK122" s="99" t="n">
        <f aca="false">SUM(AH122:AJ122)</f>
        <v>1</v>
      </c>
      <c r="AM122" s="28" t="n">
        <f aca="false">AG122+AF122+AE122+B$3</f>
        <v>8.62417582417583</v>
      </c>
      <c r="AN122" s="100" t="n">
        <f aca="false">IF(ISBLANK(E122),"", VLOOKUP(E122,$A$4:$B$8,2,FALSE()))</f>
        <v>2</v>
      </c>
      <c r="AO122" s="100" t="n">
        <f aca="false">IF(ISBLANK(F122),"", VLOOKUP(F122,$A$4:$B$8,2,FALSE()))</f>
        <v>1</v>
      </c>
      <c r="AP122" s="100" t="n">
        <f aca="false">IF(ISBLANK(G122),"", VLOOKUP(G122,$A$4:$B$8,2,FALSE()))</f>
        <v>2</v>
      </c>
      <c r="AQ122" s="100" t="n">
        <f aca="false">IF(ISBLANK(H122),"", VLOOKUP(H122,$A$4:$B$8,2,FALSE()))</f>
        <v>2</v>
      </c>
      <c r="AR122" s="100" t="n">
        <f aca="false">IF(ISBLANK(I122),"", VLOOKUP(I122,$A$4:$B$8,2,FALSE()))</f>
        <v>2</v>
      </c>
      <c r="AS122" s="100" t="n">
        <f aca="false">IF(ISBLANK(J122),"", VLOOKUP(J122,$A$4:$B$8,2,FALSE()))</f>
        <v>4</v>
      </c>
      <c r="AT122" s="100" t="n">
        <f aca="false">IF(ISBLANK(K122),"", VLOOKUP(K122,$A$4:$B$8,2,FALSE()))</f>
        <v>1</v>
      </c>
      <c r="AU122" s="100" t="n">
        <f aca="false">IF(ISBLANK(L122),"", VLOOKUP(L122,$A$4:$B$8,2,FALSE()))</f>
        <v>2</v>
      </c>
      <c r="AV122" s="100" t="n">
        <f aca="false">IF(ISBLANK(M122),"", VLOOKUP(M122,$A$4:$B$8,2,FALSE()))</f>
        <v>2</v>
      </c>
      <c r="AW122" s="100" t="n">
        <f aca="false">IF(ISBLANK(N122),"", VLOOKUP(N122,$A$4:$B$8,2,FALSE()))</f>
        <v>4</v>
      </c>
      <c r="AX122" s="100" t="n">
        <f aca="false">IF(ISBLANK(O122),"", VLOOKUP(O122,$A$4:$B$8,2,FALSE()))</f>
        <v>1</v>
      </c>
      <c r="AY122" s="100" t="n">
        <f aca="false">IF(ISBLANK(P122),"", VLOOKUP(P122,$A$4:$B$8,2,FALSE()))</f>
        <v>2</v>
      </c>
      <c r="AZ122" s="100" t="n">
        <f aca="false">IF(ISBLANK(Q122),"", VLOOKUP(Q122,$A$4:$B$8,2,FALSE()))</f>
        <v>4</v>
      </c>
      <c r="BA122" s="100" t="str">
        <f aca="false">IF(ISBLANK(R122),"", VLOOKUP(R122,$A$4:$B$8,2,FALSE()))</f>
        <v/>
      </c>
      <c r="BB122" s="100" t="str">
        <f aca="false">IF(ISBLANK(S122),"", VLOOKUP(S122,$A$4:$B$8,2,FALSE()))</f>
        <v/>
      </c>
      <c r="BC122" s="100" t="str">
        <f aca="false">IF(ISBLANK(T122),"", VLOOKUP(T122,$A$4:$B$8,2,FALSE()))</f>
        <v/>
      </c>
      <c r="BD122" s="100" t="str">
        <f aca="false">IF(ISBLANK(U122),"", VLOOKUP(U122,$A$4:$B$8,2,FALSE()))</f>
        <v/>
      </c>
      <c r="BE122" s="100" t="str">
        <f aca="false">IF(ISBLANK(V122),"", VLOOKUP(V122,$A$4:$B$8,2,FALSE()))</f>
        <v/>
      </c>
      <c r="BF122" s="100" t="str">
        <f aca="false">IF(ISBLANK(W122),"", VLOOKUP(W122,$A$4:$B$8,2,FALSE()))</f>
        <v/>
      </c>
      <c r="BG122" s="100" t="str">
        <f aca="false">IF(ISBLANK(X122),"", VLOOKUP(X122,$A$4:$B$8,2,FALSE()))</f>
        <v/>
      </c>
    </row>
    <row r="123" customFormat="false" ht="17.6" hidden="false" customHeight="true" outlineLevel="0" collapsed="false">
      <c r="A123" s="91"/>
      <c r="B123" s="91"/>
      <c r="C123" s="105"/>
      <c r="D123" s="105"/>
      <c r="E123" s="91" t="s">
        <v>23</v>
      </c>
      <c r="F123" s="91" t="s">
        <v>26</v>
      </c>
      <c r="G123" s="91" t="s">
        <v>20</v>
      </c>
      <c r="H123" s="91" t="s">
        <v>14</v>
      </c>
      <c r="I123" s="91" t="s">
        <v>20</v>
      </c>
      <c r="J123" s="91" t="s">
        <v>20</v>
      </c>
      <c r="K123" s="91" t="s">
        <v>14</v>
      </c>
      <c r="L123" s="91" t="s">
        <v>23</v>
      </c>
      <c r="M123" s="91" t="s">
        <v>26</v>
      </c>
      <c r="N123" s="90" t="s">
        <v>23</v>
      </c>
      <c r="O123" s="90" t="s">
        <v>20</v>
      </c>
      <c r="P123" s="90" t="s">
        <v>20</v>
      </c>
      <c r="Q123" s="90" t="s">
        <v>14</v>
      </c>
      <c r="R123" s="91"/>
      <c r="S123" s="91"/>
      <c r="T123" s="91"/>
      <c r="U123" s="91"/>
      <c r="V123" s="91"/>
      <c r="W123" s="91"/>
      <c r="X123" s="91"/>
      <c r="Y123" s="93" t="n">
        <f aca="false">Z123*0.9</f>
        <v>6.61351648351648</v>
      </c>
      <c r="Z123" s="94" t="n">
        <f aca="false">IF((AM123) &gt; 3, AM123,3)</f>
        <v>7.34835164835165</v>
      </c>
      <c r="AA123" s="93" t="n">
        <f aca="false">Z123*1.1</f>
        <v>8.08318681318681</v>
      </c>
      <c r="AB123" s="95" t="n">
        <v>10</v>
      </c>
      <c r="AC123" s="96" t="n">
        <f aca="false">COUNT(AN123:BG123)</f>
        <v>13</v>
      </c>
      <c r="AD123" s="97" t="n">
        <f aca="false">COUNTIF(AN123:BG123,"&gt;0")</f>
        <v>10</v>
      </c>
      <c r="AE123" s="98" t="n">
        <f aca="false">AD123/AB123</f>
        <v>1</v>
      </c>
      <c r="AF123" s="98" t="n">
        <f aca="false">SLOPE(AN123:BG123,AN$13:BG$13)</f>
        <v>-0.101648351648352</v>
      </c>
      <c r="AG123" s="98" t="n">
        <f aca="false">IF(AD123&gt;0,SUM(AN123:BG123)/AD123,-2)</f>
        <v>1.45</v>
      </c>
      <c r="AH123" s="99" t="n">
        <f aca="false">AE123/($AM123-$B$3)</f>
        <v>0.425830603649977</v>
      </c>
      <c r="AI123" s="99" t="n">
        <f aca="false">AF123/($AM123-$B$3)</f>
        <v>-0.0432849789424427</v>
      </c>
      <c r="AJ123" s="99" t="n">
        <f aca="false">AG123/($AM123-$B$3)</f>
        <v>0.617454375292466</v>
      </c>
      <c r="AK123" s="99" t="n">
        <f aca="false">SUM(AH123:AJ123)</f>
        <v>1</v>
      </c>
      <c r="AM123" s="28" t="n">
        <f aca="false">AG123+AF123+AE123+B$3</f>
        <v>7.34835164835165</v>
      </c>
      <c r="AN123" s="100" t="n">
        <f aca="false">IF(ISBLANK(E123),"", VLOOKUP(E123,$A$4:$B$8,2,FALSE()))</f>
        <v>2</v>
      </c>
      <c r="AO123" s="100" t="n">
        <f aca="false">IF(ISBLANK(F123),"", VLOOKUP(F123,$A$4:$B$8,2,FALSE()))</f>
        <v>4</v>
      </c>
      <c r="AP123" s="100" t="n">
        <f aca="false">IF(ISBLANK(G123),"", VLOOKUP(G123,$A$4:$B$8,2,FALSE()))</f>
        <v>1</v>
      </c>
      <c r="AQ123" s="100" t="n">
        <f aca="false">IF(ISBLANK(H123),"", VLOOKUP(H123,$A$4:$B$8,2,FALSE()))</f>
        <v>-1.5</v>
      </c>
      <c r="AR123" s="100" t="n">
        <f aca="false">IF(ISBLANK(I123),"", VLOOKUP(I123,$A$4:$B$8,2,FALSE()))</f>
        <v>1</v>
      </c>
      <c r="AS123" s="100" t="n">
        <f aca="false">IF(ISBLANK(J123),"", VLOOKUP(J123,$A$4:$B$8,2,FALSE()))</f>
        <v>1</v>
      </c>
      <c r="AT123" s="100" t="n">
        <f aca="false">IF(ISBLANK(K123),"", VLOOKUP(K123,$A$4:$B$8,2,FALSE()))</f>
        <v>-1.5</v>
      </c>
      <c r="AU123" s="100" t="n">
        <f aca="false">IF(ISBLANK(L123),"", VLOOKUP(L123,$A$4:$B$8,2,FALSE()))</f>
        <v>2</v>
      </c>
      <c r="AV123" s="100" t="n">
        <f aca="false">IF(ISBLANK(M123),"", VLOOKUP(M123,$A$4:$B$8,2,FALSE()))</f>
        <v>4</v>
      </c>
      <c r="AW123" s="100" t="n">
        <f aca="false">IF(ISBLANK(N123),"", VLOOKUP(N123,$A$4:$B$8,2,FALSE()))</f>
        <v>2</v>
      </c>
      <c r="AX123" s="100" t="n">
        <f aca="false">IF(ISBLANK(O123),"", VLOOKUP(O123,$A$4:$B$8,2,FALSE()))</f>
        <v>1</v>
      </c>
      <c r="AY123" s="100" t="n">
        <f aca="false">IF(ISBLANK(P123),"", VLOOKUP(P123,$A$4:$B$8,2,FALSE()))</f>
        <v>1</v>
      </c>
      <c r="AZ123" s="100" t="n">
        <f aca="false">IF(ISBLANK(Q123),"", VLOOKUP(Q123,$A$4:$B$8,2,FALSE()))</f>
        <v>-1.5</v>
      </c>
      <c r="BA123" s="100" t="str">
        <f aca="false">IF(ISBLANK(R123),"", VLOOKUP(R123,$A$4:$B$8,2,FALSE()))</f>
        <v/>
      </c>
      <c r="BB123" s="100" t="str">
        <f aca="false">IF(ISBLANK(S123),"", VLOOKUP(S123,$A$4:$B$8,2,FALSE()))</f>
        <v/>
      </c>
      <c r="BC123" s="100" t="str">
        <f aca="false">IF(ISBLANK(T123),"", VLOOKUP(T123,$A$4:$B$8,2,FALSE()))</f>
        <v/>
      </c>
      <c r="BD123" s="100" t="str">
        <f aca="false">IF(ISBLANK(U123),"", VLOOKUP(U123,$A$4:$B$8,2,FALSE()))</f>
        <v/>
      </c>
      <c r="BE123" s="100" t="str">
        <f aca="false">IF(ISBLANK(V123),"", VLOOKUP(V123,$A$4:$B$8,2,FALSE()))</f>
        <v/>
      </c>
      <c r="BF123" s="100" t="str">
        <f aca="false">IF(ISBLANK(W123),"", VLOOKUP(W123,$A$4:$B$8,2,FALSE()))</f>
        <v/>
      </c>
      <c r="BG123" s="100" t="str">
        <f aca="false">IF(ISBLANK(X123),"", VLOOKUP(X123,$A$4:$B$8,2,FALSE()))</f>
        <v/>
      </c>
    </row>
    <row r="124" customFormat="false" ht="17.6" hidden="false" customHeight="true" outlineLevel="0" collapsed="false">
      <c r="A124" s="91"/>
      <c r="B124" s="91"/>
      <c r="C124" s="105"/>
      <c r="D124" s="105"/>
      <c r="E124" s="91" t="s">
        <v>20</v>
      </c>
      <c r="F124" s="91" t="s">
        <v>20</v>
      </c>
      <c r="G124" s="91" t="s">
        <v>26</v>
      </c>
      <c r="H124" s="91" t="s">
        <v>23</v>
      </c>
      <c r="I124" s="91" t="s">
        <v>26</v>
      </c>
      <c r="J124" s="91" t="s">
        <v>26</v>
      </c>
      <c r="K124" s="91" t="s">
        <v>23</v>
      </c>
      <c r="L124" s="91" t="s">
        <v>26</v>
      </c>
      <c r="M124" s="91" t="s">
        <v>20</v>
      </c>
      <c r="N124" s="90" t="s">
        <v>20</v>
      </c>
      <c r="O124" s="90"/>
      <c r="P124" s="90"/>
      <c r="Q124" s="90"/>
      <c r="R124" s="90"/>
      <c r="S124" s="91"/>
      <c r="T124" s="91"/>
      <c r="U124" s="91"/>
      <c r="V124" s="91"/>
      <c r="W124" s="91"/>
      <c r="X124" s="91"/>
      <c r="Y124" s="93" t="n">
        <f aca="false">Z124*0.9</f>
        <v>7.56</v>
      </c>
      <c r="Z124" s="94" t="n">
        <f aca="false">IF((AM124) &gt; 3, AM124,3)</f>
        <v>8.4</v>
      </c>
      <c r="AA124" s="93" t="n">
        <f aca="false">Z124*1.1</f>
        <v>9.24</v>
      </c>
      <c r="AB124" s="95" t="n">
        <v>10</v>
      </c>
      <c r="AC124" s="96" t="n">
        <f aca="false">COUNT(AN124:BG124)</f>
        <v>10</v>
      </c>
      <c r="AD124" s="97" t="n">
        <f aca="false">COUNTIF(AN124:BG124,"&gt;0")</f>
        <v>10</v>
      </c>
      <c r="AE124" s="98" t="n">
        <f aca="false">AD124/AB124</f>
        <v>1</v>
      </c>
      <c r="AF124" s="98" t="n">
        <f aca="false">SLOPE(AN124:BG124,AN$13:BG$13)</f>
        <v>0</v>
      </c>
      <c r="AG124" s="98" t="n">
        <f aca="false">IF(AD124&gt;0,SUM(AN124:BG124)/AD124,-2)</f>
        <v>2.4</v>
      </c>
      <c r="AH124" s="99" t="n">
        <f aca="false">AE124/($AM124-$B$3)</f>
        <v>0.294117647058823</v>
      </c>
      <c r="AI124" s="99" t="n">
        <f aca="false">AF124/($AM124-$B$3)</f>
        <v>0</v>
      </c>
      <c r="AJ124" s="99" t="n">
        <f aca="false">AG124/($AM124-$B$3)</f>
        <v>0.705882352941176</v>
      </c>
      <c r="AK124" s="99" t="n">
        <f aca="false">SUM(AH124:AJ124)</f>
        <v>1</v>
      </c>
      <c r="AM124" s="28" t="n">
        <f aca="false">AG124+AF124+AE124+B$3</f>
        <v>8.4</v>
      </c>
      <c r="AN124" s="100" t="n">
        <f aca="false">IF(ISBLANK(E124),"", VLOOKUP(E124,$A$4:$B$8,2,FALSE()))</f>
        <v>1</v>
      </c>
      <c r="AO124" s="100" t="n">
        <f aca="false">IF(ISBLANK(F124),"", VLOOKUP(F124,$A$4:$B$8,2,FALSE()))</f>
        <v>1</v>
      </c>
      <c r="AP124" s="100" t="n">
        <f aca="false">IF(ISBLANK(G124),"", VLOOKUP(G124,$A$4:$B$8,2,FALSE()))</f>
        <v>4</v>
      </c>
      <c r="AQ124" s="100" t="n">
        <f aca="false">IF(ISBLANK(H124),"", VLOOKUP(H124,$A$4:$B$8,2,FALSE()))</f>
        <v>2</v>
      </c>
      <c r="AR124" s="100" t="n">
        <f aca="false">IF(ISBLANK(I124),"", VLOOKUP(I124,$A$4:$B$8,2,FALSE()))</f>
        <v>4</v>
      </c>
      <c r="AS124" s="100" t="n">
        <f aca="false">IF(ISBLANK(J124),"", VLOOKUP(J124,$A$4:$B$8,2,FALSE()))</f>
        <v>4</v>
      </c>
      <c r="AT124" s="100" t="n">
        <f aca="false">IF(ISBLANK(K124),"", VLOOKUP(K124,$A$4:$B$8,2,FALSE()))</f>
        <v>2</v>
      </c>
      <c r="AU124" s="100" t="n">
        <f aca="false">IF(ISBLANK(L124),"", VLOOKUP(L124,$A$4:$B$8,2,FALSE()))</f>
        <v>4</v>
      </c>
      <c r="AV124" s="100" t="n">
        <f aca="false">IF(ISBLANK(M124),"", VLOOKUP(M124,$A$4:$B$8,2,FALSE()))</f>
        <v>1</v>
      </c>
      <c r="AW124" s="100" t="n">
        <f aca="false">IF(ISBLANK(N124),"", VLOOKUP(N124,$A$4:$B$8,2,FALSE()))</f>
        <v>1</v>
      </c>
      <c r="AX124" s="100" t="str">
        <f aca="false">IF(ISBLANK(O124),"", VLOOKUP(O124,$A$4:$B$8,2,FALSE()))</f>
        <v/>
      </c>
      <c r="AY124" s="100" t="str">
        <f aca="false">IF(ISBLANK(P124),"", VLOOKUP(P124,$A$4:$B$8,2,FALSE()))</f>
        <v/>
      </c>
      <c r="AZ124" s="100" t="str">
        <f aca="false">IF(ISBLANK(Q124),"", VLOOKUP(Q124,$A$4:$B$8,2,FALSE()))</f>
        <v/>
      </c>
      <c r="BA124" s="100" t="str">
        <f aca="false">IF(ISBLANK(R124),"", VLOOKUP(R124,$A$4:$B$8,2,FALSE()))</f>
        <v/>
      </c>
      <c r="BB124" s="100" t="str">
        <f aca="false">IF(ISBLANK(S124),"", VLOOKUP(S124,$A$4:$B$8,2,FALSE()))</f>
        <v/>
      </c>
      <c r="BC124" s="100" t="str">
        <f aca="false">IF(ISBLANK(T124),"", VLOOKUP(T124,$A$4:$B$8,2,FALSE()))</f>
        <v/>
      </c>
      <c r="BD124" s="100" t="str">
        <f aca="false">IF(ISBLANK(U124),"", VLOOKUP(U124,$A$4:$B$8,2,FALSE()))</f>
        <v/>
      </c>
      <c r="BE124" s="100" t="str">
        <f aca="false">IF(ISBLANK(V124),"", VLOOKUP(V124,$A$4:$B$8,2,FALSE()))</f>
        <v/>
      </c>
      <c r="BF124" s="100" t="str">
        <f aca="false">IF(ISBLANK(W124),"", VLOOKUP(W124,$A$4:$B$8,2,FALSE()))</f>
        <v/>
      </c>
      <c r="BG124" s="100" t="str">
        <f aca="false">IF(ISBLANK(X124),"", VLOOKUP(X124,$A$4:$B$8,2,FALSE()))</f>
        <v/>
      </c>
    </row>
    <row r="125" customFormat="false" ht="17.6" hidden="false" customHeight="true" outlineLevel="0" collapsed="false">
      <c r="A125" s="91"/>
      <c r="B125" s="91"/>
      <c r="C125" s="105"/>
      <c r="D125" s="105"/>
      <c r="E125" s="91" t="s">
        <v>23</v>
      </c>
      <c r="F125" s="91" t="s">
        <v>26</v>
      </c>
      <c r="G125" s="91" t="s">
        <v>23</v>
      </c>
      <c r="H125" s="91" t="s">
        <v>23</v>
      </c>
      <c r="I125" s="91" t="s">
        <v>26</v>
      </c>
      <c r="J125" s="91" t="s">
        <v>23</v>
      </c>
      <c r="K125" s="91" t="s">
        <v>23</v>
      </c>
      <c r="L125" s="91" t="s">
        <v>23</v>
      </c>
      <c r="M125" s="91" t="s">
        <v>26</v>
      </c>
      <c r="N125" s="90" t="s">
        <v>14</v>
      </c>
      <c r="O125" s="90" t="s">
        <v>23</v>
      </c>
      <c r="P125" s="90" t="s">
        <v>14</v>
      </c>
      <c r="Q125" s="90"/>
      <c r="R125" s="90"/>
      <c r="S125" s="90"/>
      <c r="T125" s="90"/>
      <c r="U125" s="90"/>
      <c r="V125" s="90"/>
      <c r="W125" s="91"/>
      <c r="X125" s="91"/>
      <c r="Y125" s="93" t="n">
        <f aca="false">Z125*0.9</f>
        <v>7.22769230769231</v>
      </c>
      <c r="Z125" s="94" t="n">
        <f aca="false">IF((AM125) &gt; 3, AM125,3)</f>
        <v>8.03076923076923</v>
      </c>
      <c r="AA125" s="93" t="n">
        <f aca="false">Z125*1.1</f>
        <v>8.83384615384616</v>
      </c>
      <c r="AB125" s="95" t="n">
        <v>10</v>
      </c>
      <c r="AC125" s="96" t="n">
        <f aca="false">COUNT(AN125:BG125)</f>
        <v>12</v>
      </c>
      <c r="AD125" s="97" t="n">
        <f aca="false">COUNTIF(AN125:BG125,"&gt;0")</f>
        <v>10</v>
      </c>
      <c r="AE125" s="98" t="n">
        <f aca="false">AD125/AB125</f>
        <v>1</v>
      </c>
      <c r="AF125" s="98" t="n">
        <f aca="false">SLOPE(AN125:BG125,AN$13:BG$13)</f>
        <v>-0.269230769230769</v>
      </c>
      <c r="AG125" s="98" t="n">
        <f aca="false">IF(AD125&gt;0,SUM(AN125:BG125)/AD125,-2)</f>
        <v>2.3</v>
      </c>
      <c r="AH125" s="99" t="n">
        <f aca="false">AE125/($AM125-$B$3)</f>
        <v>0.32994923857868</v>
      </c>
      <c r="AI125" s="99" t="n">
        <f aca="false">AF125/($AM125-$B$3)</f>
        <v>-0.0888324873096447</v>
      </c>
      <c r="AJ125" s="99" t="n">
        <f aca="false">AG125/($AM125-$B$3)</f>
        <v>0.758883248730964</v>
      </c>
      <c r="AK125" s="99" t="n">
        <f aca="false">SUM(AH125:AJ125)</f>
        <v>1</v>
      </c>
      <c r="AM125" s="28" t="n">
        <f aca="false">AG125+AF125+AE125+B$3</f>
        <v>8.03076923076923</v>
      </c>
      <c r="AN125" s="100" t="n">
        <f aca="false">IF(ISBLANK(E125),"", VLOOKUP(E125,$A$4:$B$8,2,FALSE()))</f>
        <v>2</v>
      </c>
      <c r="AO125" s="100" t="n">
        <f aca="false">IF(ISBLANK(F125),"", VLOOKUP(F125,$A$4:$B$8,2,FALSE()))</f>
        <v>4</v>
      </c>
      <c r="AP125" s="100" t="n">
        <f aca="false">IF(ISBLANK(G125),"", VLOOKUP(G125,$A$4:$B$8,2,FALSE()))</f>
        <v>2</v>
      </c>
      <c r="AQ125" s="100" t="n">
        <f aca="false">IF(ISBLANK(H125),"", VLOOKUP(H125,$A$4:$B$8,2,FALSE()))</f>
        <v>2</v>
      </c>
      <c r="AR125" s="100" t="n">
        <f aca="false">IF(ISBLANK(I125),"", VLOOKUP(I125,$A$4:$B$8,2,FALSE()))</f>
        <v>4</v>
      </c>
      <c r="AS125" s="100" t="n">
        <f aca="false">IF(ISBLANK(J125),"", VLOOKUP(J125,$A$4:$B$8,2,FALSE()))</f>
        <v>2</v>
      </c>
      <c r="AT125" s="100" t="n">
        <f aca="false">IF(ISBLANK(K125),"", VLOOKUP(K125,$A$4:$B$8,2,FALSE()))</f>
        <v>2</v>
      </c>
      <c r="AU125" s="100" t="n">
        <f aca="false">IF(ISBLANK(L125),"", VLOOKUP(L125,$A$4:$B$8,2,FALSE()))</f>
        <v>2</v>
      </c>
      <c r="AV125" s="100" t="n">
        <f aca="false">IF(ISBLANK(M125),"", VLOOKUP(M125,$A$4:$B$8,2,FALSE()))</f>
        <v>4</v>
      </c>
      <c r="AW125" s="100" t="n">
        <f aca="false">IF(ISBLANK(N125),"", VLOOKUP(N125,$A$4:$B$8,2,FALSE()))</f>
        <v>-1.5</v>
      </c>
      <c r="AX125" s="100" t="n">
        <f aca="false">IF(ISBLANK(O125),"", VLOOKUP(O125,$A$4:$B$8,2,FALSE()))</f>
        <v>2</v>
      </c>
      <c r="AY125" s="100" t="n">
        <f aca="false">IF(ISBLANK(P125),"", VLOOKUP(P125,$A$4:$B$8,2,FALSE()))</f>
        <v>-1.5</v>
      </c>
      <c r="AZ125" s="100" t="str">
        <f aca="false">IF(ISBLANK(Q125),"", VLOOKUP(Q125,$A$4:$B$8,2,FALSE()))</f>
        <v/>
      </c>
      <c r="BA125" s="100" t="str">
        <f aca="false">IF(ISBLANK(R125),"", VLOOKUP(R125,$A$4:$B$8,2,FALSE()))</f>
        <v/>
      </c>
      <c r="BB125" s="100" t="str">
        <f aca="false">IF(ISBLANK(S125),"", VLOOKUP(S125,$A$4:$B$8,2,FALSE()))</f>
        <v/>
      </c>
      <c r="BC125" s="100" t="str">
        <f aca="false">IF(ISBLANK(T125),"", VLOOKUP(T125,$A$4:$B$8,2,FALSE()))</f>
        <v/>
      </c>
      <c r="BD125" s="100" t="str">
        <f aca="false">IF(ISBLANK(U125),"", VLOOKUP(U125,$A$4:$B$8,2,FALSE()))</f>
        <v/>
      </c>
      <c r="BE125" s="100" t="str">
        <f aca="false">IF(ISBLANK(V125),"", VLOOKUP(V125,$A$4:$B$8,2,FALSE()))</f>
        <v/>
      </c>
      <c r="BF125" s="100" t="str">
        <f aca="false">IF(ISBLANK(W125),"", VLOOKUP(W125,$A$4:$B$8,2,FALSE()))</f>
        <v/>
      </c>
      <c r="BG125" s="100" t="str">
        <f aca="false">IF(ISBLANK(X125),"", VLOOKUP(X125,$A$4:$B$8,2,FALSE()))</f>
        <v/>
      </c>
    </row>
    <row r="126" customFormat="false" ht="17.6" hidden="false" customHeight="true" outlineLevel="0" collapsed="false">
      <c r="A126" s="91"/>
      <c r="B126" s="91"/>
      <c r="C126" s="105"/>
      <c r="D126" s="105"/>
      <c r="E126" s="91" t="s">
        <v>23</v>
      </c>
      <c r="F126" s="91" t="s">
        <v>26</v>
      </c>
      <c r="G126" s="91" t="s">
        <v>23</v>
      </c>
      <c r="H126" s="91" t="s">
        <v>20</v>
      </c>
      <c r="I126" s="91" t="s">
        <v>20</v>
      </c>
      <c r="J126" s="91" t="s">
        <v>23</v>
      </c>
      <c r="K126" s="91" t="s">
        <v>26</v>
      </c>
      <c r="L126" s="91" t="s">
        <v>23</v>
      </c>
      <c r="M126" s="91" t="s">
        <v>23</v>
      </c>
      <c r="N126" s="90" t="s">
        <v>26</v>
      </c>
      <c r="O126" s="90" t="s">
        <v>23</v>
      </c>
      <c r="P126" s="90" t="s">
        <v>23</v>
      </c>
      <c r="Q126" s="90" t="s">
        <v>23</v>
      </c>
      <c r="R126" s="90"/>
      <c r="S126" s="90"/>
      <c r="T126" s="90"/>
      <c r="U126" s="91"/>
      <c r="V126" s="91"/>
      <c r="W126" s="91"/>
      <c r="X126" s="91"/>
      <c r="Y126" s="93" t="n">
        <f aca="false">Z126*0.9</f>
        <v>7.75186813186813</v>
      </c>
      <c r="Z126" s="94" t="n">
        <f aca="false">IF((AM126) &gt; 3, AM126,3)</f>
        <v>8.61318681318681</v>
      </c>
      <c r="AA126" s="93" t="n">
        <f aca="false">Z126*1.1</f>
        <v>9.4745054945055</v>
      </c>
      <c r="AB126" s="95" t="n">
        <v>10</v>
      </c>
      <c r="AC126" s="96" t="n">
        <f aca="false">COUNT(AN126:BG126)</f>
        <v>13</v>
      </c>
      <c r="AD126" s="97" t="n">
        <f aca="false">COUNTIF(AN126:BG126,"&gt;0")</f>
        <v>13</v>
      </c>
      <c r="AE126" s="98" t="n">
        <f aca="false">AD126/AB126</f>
        <v>1.3</v>
      </c>
      <c r="AF126" s="98" t="n">
        <f aca="false">SLOPE(AN126:BG126,AN$13:BG$13)</f>
        <v>0.00549450549450549</v>
      </c>
      <c r="AG126" s="98" t="n">
        <f aca="false">IF(AD126&gt;0,SUM(AN126:BG126)/AD126,-2)</f>
        <v>2.30769230769231</v>
      </c>
      <c r="AH126" s="99" t="n">
        <f aca="false">AE126/($AM126-$B$3)</f>
        <v>0.359793187347932</v>
      </c>
      <c r="AI126" s="99" t="n">
        <f aca="false">AF126/($AM126-$B$3)</f>
        <v>0.00152068126520681</v>
      </c>
      <c r="AJ126" s="99" t="n">
        <f aca="false">AG126/($AM126-$B$3)</f>
        <v>0.638686131386861</v>
      </c>
      <c r="AK126" s="99" t="n">
        <f aca="false">SUM(AH126:AJ126)</f>
        <v>1</v>
      </c>
      <c r="AM126" s="28" t="n">
        <f aca="false">AG126+AF126+AE126+B$3</f>
        <v>8.61318681318681</v>
      </c>
      <c r="AN126" s="100" t="n">
        <f aca="false">IF(ISBLANK(E126),"", VLOOKUP(E126,$A$4:$B$8,2,FALSE()))</f>
        <v>2</v>
      </c>
      <c r="AO126" s="100" t="n">
        <f aca="false">IF(ISBLANK(F126),"", VLOOKUP(F126,$A$4:$B$8,2,FALSE()))</f>
        <v>4</v>
      </c>
      <c r="AP126" s="100" t="n">
        <f aca="false">IF(ISBLANK(G126),"", VLOOKUP(G126,$A$4:$B$8,2,FALSE()))</f>
        <v>2</v>
      </c>
      <c r="AQ126" s="100" t="n">
        <f aca="false">IF(ISBLANK(H126),"", VLOOKUP(H126,$A$4:$B$8,2,FALSE()))</f>
        <v>1</v>
      </c>
      <c r="AR126" s="100" t="n">
        <f aca="false">IF(ISBLANK(I126),"", VLOOKUP(I126,$A$4:$B$8,2,FALSE()))</f>
        <v>1</v>
      </c>
      <c r="AS126" s="100" t="n">
        <f aca="false">IF(ISBLANK(J126),"", VLOOKUP(J126,$A$4:$B$8,2,FALSE()))</f>
        <v>2</v>
      </c>
      <c r="AT126" s="100" t="n">
        <f aca="false">IF(ISBLANK(K126),"", VLOOKUP(K126,$A$4:$B$8,2,FALSE()))</f>
        <v>4</v>
      </c>
      <c r="AU126" s="100" t="n">
        <f aca="false">IF(ISBLANK(L126),"", VLOOKUP(L126,$A$4:$B$8,2,FALSE()))</f>
        <v>2</v>
      </c>
      <c r="AV126" s="100" t="n">
        <f aca="false">IF(ISBLANK(M126),"", VLOOKUP(M126,$A$4:$B$8,2,FALSE()))</f>
        <v>2</v>
      </c>
      <c r="AW126" s="100" t="n">
        <f aca="false">IF(ISBLANK(N126),"", VLOOKUP(N126,$A$4:$B$8,2,FALSE()))</f>
        <v>4</v>
      </c>
      <c r="AX126" s="100" t="n">
        <f aca="false">IF(ISBLANK(O126),"", VLOOKUP(O126,$A$4:$B$8,2,FALSE()))</f>
        <v>2</v>
      </c>
      <c r="AY126" s="100" t="n">
        <f aca="false">IF(ISBLANK(P126),"", VLOOKUP(P126,$A$4:$B$8,2,FALSE()))</f>
        <v>2</v>
      </c>
      <c r="AZ126" s="100" t="n">
        <f aca="false">IF(ISBLANK(Q126),"", VLOOKUP(Q126,$A$4:$B$8,2,FALSE()))</f>
        <v>2</v>
      </c>
      <c r="BA126" s="100" t="str">
        <f aca="false">IF(ISBLANK(R126),"", VLOOKUP(R126,$A$4:$B$8,2,FALSE()))</f>
        <v/>
      </c>
      <c r="BB126" s="100" t="str">
        <f aca="false">IF(ISBLANK(S126),"", VLOOKUP(S126,$A$4:$B$8,2,FALSE()))</f>
        <v/>
      </c>
      <c r="BC126" s="100" t="str">
        <f aca="false">IF(ISBLANK(T126),"", VLOOKUP(T126,$A$4:$B$8,2,FALSE()))</f>
        <v/>
      </c>
      <c r="BD126" s="100" t="str">
        <f aca="false">IF(ISBLANK(U126),"", VLOOKUP(U126,$A$4:$B$8,2,FALSE()))</f>
        <v/>
      </c>
      <c r="BE126" s="100" t="str">
        <f aca="false">IF(ISBLANK(V126),"", VLOOKUP(V126,$A$4:$B$8,2,FALSE()))</f>
        <v/>
      </c>
      <c r="BF126" s="100" t="str">
        <f aca="false">IF(ISBLANK(W126),"", VLOOKUP(W126,$A$4:$B$8,2,FALSE()))</f>
        <v/>
      </c>
      <c r="BG126" s="100" t="str">
        <f aca="false">IF(ISBLANK(X126),"", VLOOKUP(X126,$A$4:$B$8,2,FALSE()))</f>
        <v/>
      </c>
    </row>
    <row r="127" customFormat="false" ht="17.6" hidden="false" customHeight="true" outlineLevel="0" collapsed="false">
      <c r="A127" s="91"/>
      <c r="B127" s="91"/>
      <c r="C127" s="105"/>
      <c r="D127" s="105"/>
      <c r="E127" s="91" t="s">
        <v>20</v>
      </c>
      <c r="F127" s="91" t="s">
        <v>20</v>
      </c>
      <c r="G127" s="91" t="s">
        <v>14</v>
      </c>
      <c r="H127" s="91" t="s">
        <v>14</v>
      </c>
      <c r="I127" s="91" t="s">
        <v>20</v>
      </c>
      <c r="J127" s="91" t="s">
        <v>20</v>
      </c>
      <c r="K127" s="91" t="s">
        <v>14</v>
      </c>
      <c r="L127" s="91" t="s">
        <v>14</v>
      </c>
      <c r="M127" s="91" t="s">
        <v>14</v>
      </c>
      <c r="N127" s="90" t="s">
        <v>14</v>
      </c>
      <c r="O127" s="90"/>
      <c r="P127" s="90"/>
      <c r="Q127" s="90"/>
      <c r="R127" s="91"/>
      <c r="S127" s="91"/>
      <c r="T127" s="91"/>
      <c r="U127" s="91"/>
      <c r="V127" s="91"/>
      <c r="W127" s="91"/>
      <c r="X127" s="91"/>
      <c r="Y127" s="93" t="n">
        <f aca="false">Z127*0.9</f>
        <v>3.51681818181818</v>
      </c>
      <c r="Z127" s="94" t="n">
        <f aca="false">IF((AM127) &gt; 3, AM127,3)</f>
        <v>3.90757575757576</v>
      </c>
      <c r="AA127" s="93" t="n">
        <f aca="false">Z127*1.1</f>
        <v>4.29833333333333</v>
      </c>
      <c r="AB127" s="95" t="n">
        <v>10</v>
      </c>
      <c r="AC127" s="96" t="n">
        <f aca="false">COUNT(AN127:BG127)</f>
        <v>10</v>
      </c>
      <c r="AD127" s="97" t="n">
        <f aca="false">COUNTIF(AN127:BG127,"&gt;0")</f>
        <v>4</v>
      </c>
      <c r="AE127" s="98" t="n">
        <f aca="false">AD127/AB127</f>
        <v>0.4</v>
      </c>
      <c r="AF127" s="98" t="n">
        <f aca="false">SLOPE(AN127:BG127,AN$13:BG$13)</f>
        <v>-0.242424242424242</v>
      </c>
      <c r="AG127" s="98" t="n">
        <f aca="false">IF(AD127&gt;0,SUM(AN127:BG127)/AD127,-2)</f>
        <v>-1.25</v>
      </c>
      <c r="AH127" s="99" t="n">
        <f aca="false">AE127/($AM127-$B$3)</f>
        <v>-0.366158113730929</v>
      </c>
      <c r="AI127" s="99" t="n">
        <f aca="false">AF127/($AM127-$B$3)</f>
        <v>0.221914008321775</v>
      </c>
      <c r="AJ127" s="99" t="n">
        <f aca="false">AG127/($AM127-$B$3)</f>
        <v>1.14424410540915</v>
      </c>
      <c r="AK127" s="99" t="n">
        <f aca="false">SUM(AH127:AJ127)</f>
        <v>1</v>
      </c>
      <c r="AM127" s="28" t="n">
        <f aca="false">AG127+AF127+AE127+B$3</f>
        <v>3.90757575757576</v>
      </c>
      <c r="AN127" s="100" t="n">
        <f aca="false">IF(ISBLANK(E127),"", VLOOKUP(E127,$A$4:$B$8,2,FALSE()))</f>
        <v>1</v>
      </c>
      <c r="AO127" s="100" t="n">
        <f aca="false">IF(ISBLANK(F127),"", VLOOKUP(F127,$A$4:$B$8,2,FALSE()))</f>
        <v>1</v>
      </c>
      <c r="AP127" s="100" t="n">
        <f aca="false">IF(ISBLANK(G127),"", VLOOKUP(G127,$A$4:$B$8,2,FALSE()))</f>
        <v>-1.5</v>
      </c>
      <c r="AQ127" s="100" t="n">
        <f aca="false">IF(ISBLANK(H127),"", VLOOKUP(H127,$A$4:$B$8,2,FALSE()))</f>
        <v>-1.5</v>
      </c>
      <c r="AR127" s="100" t="n">
        <f aca="false">IF(ISBLANK(I127),"", VLOOKUP(I127,$A$4:$B$8,2,FALSE()))</f>
        <v>1</v>
      </c>
      <c r="AS127" s="100" t="n">
        <f aca="false">IF(ISBLANK(J127),"", VLOOKUP(J127,$A$4:$B$8,2,FALSE()))</f>
        <v>1</v>
      </c>
      <c r="AT127" s="100" t="n">
        <f aca="false">IF(ISBLANK(K127),"", VLOOKUP(K127,$A$4:$B$8,2,FALSE()))</f>
        <v>-1.5</v>
      </c>
      <c r="AU127" s="100" t="n">
        <f aca="false">IF(ISBLANK(L127),"", VLOOKUP(L127,$A$4:$B$8,2,FALSE()))</f>
        <v>-1.5</v>
      </c>
      <c r="AV127" s="100" t="n">
        <f aca="false">IF(ISBLANK(M127),"", VLOOKUP(M127,$A$4:$B$8,2,FALSE()))</f>
        <v>-1.5</v>
      </c>
      <c r="AW127" s="100" t="n">
        <f aca="false">IF(ISBLANK(N127),"", VLOOKUP(N127,$A$4:$B$8,2,FALSE()))</f>
        <v>-1.5</v>
      </c>
      <c r="AX127" s="100" t="str">
        <f aca="false">IF(ISBLANK(O127),"", VLOOKUP(O127,$A$4:$B$8,2,FALSE()))</f>
        <v/>
      </c>
      <c r="AY127" s="100" t="str">
        <f aca="false">IF(ISBLANK(P127),"", VLOOKUP(P127,$A$4:$B$8,2,FALSE()))</f>
        <v/>
      </c>
      <c r="AZ127" s="100" t="str">
        <f aca="false">IF(ISBLANK(Q127),"", VLOOKUP(Q127,$A$4:$B$8,2,FALSE()))</f>
        <v/>
      </c>
      <c r="BA127" s="100" t="str">
        <f aca="false">IF(ISBLANK(R127),"", VLOOKUP(R127,$A$4:$B$8,2,FALSE()))</f>
        <v/>
      </c>
      <c r="BB127" s="100" t="str">
        <f aca="false">IF(ISBLANK(S127),"", VLOOKUP(S127,$A$4:$B$8,2,FALSE()))</f>
        <v/>
      </c>
      <c r="BC127" s="100" t="str">
        <f aca="false">IF(ISBLANK(T127),"", VLOOKUP(T127,$A$4:$B$8,2,FALSE()))</f>
        <v/>
      </c>
      <c r="BD127" s="100" t="str">
        <f aca="false">IF(ISBLANK(U127),"", VLOOKUP(U127,$A$4:$B$8,2,FALSE()))</f>
        <v/>
      </c>
      <c r="BE127" s="100" t="str">
        <f aca="false">IF(ISBLANK(V127),"", VLOOKUP(V127,$A$4:$B$8,2,FALSE()))</f>
        <v/>
      </c>
      <c r="BF127" s="100" t="str">
        <f aca="false">IF(ISBLANK(W127),"", VLOOKUP(W127,$A$4:$B$8,2,FALSE()))</f>
        <v/>
      </c>
      <c r="BG127" s="100" t="str">
        <f aca="false">IF(ISBLANK(X127),"", VLOOKUP(X127,$A$4:$B$8,2,FALSE()))</f>
        <v/>
      </c>
    </row>
    <row r="128" customFormat="false" ht="17.6" hidden="false" customHeight="true" outlineLevel="0" collapsed="false">
      <c r="A128" s="91"/>
      <c r="B128" s="91"/>
      <c r="C128" s="105"/>
      <c r="D128" s="105"/>
      <c r="E128" s="91" t="s">
        <v>20</v>
      </c>
      <c r="F128" s="91" t="s">
        <v>20</v>
      </c>
      <c r="G128" s="91" t="s">
        <v>20</v>
      </c>
      <c r="H128" s="91" t="s">
        <v>23</v>
      </c>
      <c r="I128" s="91" t="s">
        <v>26</v>
      </c>
      <c r="J128" s="91" t="s">
        <v>20</v>
      </c>
      <c r="K128" s="91" t="s">
        <v>20</v>
      </c>
      <c r="L128" s="91" t="s">
        <v>23</v>
      </c>
      <c r="M128" s="91" t="s">
        <v>14</v>
      </c>
      <c r="N128" s="90" t="s">
        <v>14</v>
      </c>
      <c r="O128" s="90" t="s">
        <v>20</v>
      </c>
      <c r="P128" s="90"/>
      <c r="Q128" s="90"/>
      <c r="R128" s="90"/>
      <c r="S128" s="90"/>
      <c r="T128" s="90"/>
      <c r="U128" s="91"/>
      <c r="V128" s="91"/>
      <c r="W128" s="91"/>
      <c r="X128" s="91"/>
      <c r="Y128" s="93" t="n">
        <f aca="false">Z128*0.9</f>
        <v>6.24227272727273</v>
      </c>
      <c r="Z128" s="94" t="n">
        <f aca="false">IF((AM128) &gt; 3, AM128,3)</f>
        <v>6.93585858585859</v>
      </c>
      <c r="AA128" s="93" t="n">
        <f aca="false">Z128*1.1</f>
        <v>7.62944444444445</v>
      </c>
      <c r="AB128" s="95" t="n">
        <v>10</v>
      </c>
      <c r="AC128" s="96" t="n">
        <f aca="false">COUNT(AN128:BG128)</f>
        <v>11</v>
      </c>
      <c r="AD128" s="97" t="n">
        <f aca="false">COUNTIF(AN128:BG128,"&gt;0")</f>
        <v>9</v>
      </c>
      <c r="AE128" s="98" t="n">
        <f aca="false">AD128/AB128</f>
        <v>0.9</v>
      </c>
      <c r="AF128" s="98" t="n">
        <f aca="false">SLOPE(AN128:BG128,AN$13:BG$13)</f>
        <v>-0.186363636363636</v>
      </c>
      <c r="AG128" s="98" t="n">
        <f aca="false">IF(AD128&gt;0,SUM(AN128:BG128)/AD128,-2)</f>
        <v>1.22222222222222</v>
      </c>
      <c r="AH128" s="99" t="n">
        <f aca="false">AE128/($AM128-$B$3)</f>
        <v>0.464909992173232</v>
      </c>
      <c r="AI128" s="99" t="n">
        <f aca="false">AF128/($AM128-$B$3)</f>
        <v>-0.0962692408035481</v>
      </c>
      <c r="AJ128" s="99" t="n">
        <f aca="false">AG128/($AM128-$B$3)</f>
        <v>0.631359248630316</v>
      </c>
      <c r="AK128" s="99" t="n">
        <f aca="false">SUM(AH128:AJ128)</f>
        <v>1</v>
      </c>
      <c r="AM128" s="28" t="n">
        <f aca="false">AG128+AF128+AE128+B$3</f>
        <v>6.93585858585859</v>
      </c>
      <c r="AN128" s="100" t="n">
        <f aca="false">IF(ISBLANK(E128),"", VLOOKUP(E128,$A$4:$B$8,2,FALSE()))</f>
        <v>1</v>
      </c>
      <c r="AO128" s="100" t="n">
        <f aca="false">IF(ISBLANK(F128),"", VLOOKUP(F128,$A$4:$B$8,2,FALSE()))</f>
        <v>1</v>
      </c>
      <c r="AP128" s="100" t="n">
        <f aca="false">IF(ISBLANK(G128),"", VLOOKUP(G128,$A$4:$B$8,2,FALSE()))</f>
        <v>1</v>
      </c>
      <c r="AQ128" s="100" t="n">
        <f aca="false">IF(ISBLANK(H128),"", VLOOKUP(H128,$A$4:$B$8,2,FALSE()))</f>
        <v>2</v>
      </c>
      <c r="AR128" s="100" t="n">
        <f aca="false">IF(ISBLANK(I128),"", VLOOKUP(I128,$A$4:$B$8,2,FALSE()))</f>
        <v>4</v>
      </c>
      <c r="AS128" s="100" t="n">
        <f aca="false">IF(ISBLANK(J128),"", VLOOKUP(J128,$A$4:$B$8,2,FALSE()))</f>
        <v>1</v>
      </c>
      <c r="AT128" s="100" t="n">
        <f aca="false">IF(ISBLANK(K128),"", VLOOKUP(K128,$A$4:$B$8,2,FALSE()))</f>
        <v>1</v>
      </c>
      <c r="AU128" s="100" t="n">
        <f aca="false">IF(ISBLANK(L128),"", VLOOKUP(L128,$A$4:$B$8,2,FALSE()))</f>
        <v>2</v>
      </c>
      <c r="AV128" s="100" t="n">
        <f aca="false">IF(ISBLANK(M128),"", VLOOKUP(M128,$A$4:$B$8,2,FALSE()))</f>
        <v>-1.5</v>
      </c>
      <c r="AW128" s="100" t="n">
        <f aca="false">IF(ISBLANK(N128),"", VLOOKUP(N128,$A$4:$B$8,2,FALSE()))</f>
        <v>-1.5</v>
      </c>
      <c r="AX128" s="100" t="n">
        <f aca="false">IF(ISBLANK(O128),"", VLOOKUP(O128,$A$4:$B$8,2,FALSE()))</f>
        <v>1</v>
      </c>
      <c r="AY128" s="100" t="str">
        <f aca="false">IF(ISBLANK(P128),"", VLOOKUP(P128,$A$4:$B$8,2,FALSE()))</f>
        <v/>
      </c>
      <c r="AZ128" s="100" t="str">
        <f aca="false">IF(ISBLANK(Q128),"", VLOOKUP(Q128,$A$4:$B$8,2,FALSE()))</f>
        <v/>
      </c>
      <c r="BA128" s="100" t="str">
        <f aca="false">IF(ISBLANK(R128),"", VLOOKUP(R128,$A$4:$B$8,2,FALSE()))</f>
        <v/>
      </c>
      <c r="BB128" s="100" t="str">
        <f aca="false">IF(ISBLANK(S128),"", VLOOKUP(S128,$A$4:$B$8,2,FALSE()))</f>
        <v/>
      </c>
      <c r="BC128" s="100" t="str">
        <f aca="false">IF(ISBLANK(T128),"", VLOOKUP(T128,$A$4:$B$8,2,FALSE()))</f>
        <v/>
      </c>
      <c r="BD128" s="100" t="str">
        <f aca="false">IF(ISBLANK(U128),"", VLOOKUP(U128,$A$4:$B$8,2,FALSE()))</f>
        <v/>
      </c>
      <c r="BE128" s="100" t="str">
        <f aca="false">IF(ISBLANK(V128),"", VLOOKUP(V128,$A$4:$B$8,2,FALSE()))</f>
        <v/>
      </c>
      <c r="BF128" s="100" t="str">
        <f aca="false">IF(ISBLANK(W128),"", VLOOKUP(W128,$A$4:$B$8,2,FALSE()))</f>
        <v/>
      </c>
      <c r="BG128" s="100" t="str">
        <f aca="false">IF(ISBLANK(X128),"", VLOOKUP(X128,$A$4:$B$8,2,FALSE()))</f>
        <v/>
      </c>
    </row>
    <row r="129" customFormat="false" ht="17.6" hidden="false" customHeight="true" outlineLevel="0" collapsed="false">
      <c r="A129" s="91"/>
      <c r="B129" s="91"/>
      <c r="C129" s="105"/>
      <c r="D129" s="105"/>
      <c r="E129" s="91" t="s">
        <v>14</v>
      </c>
      <c r="F129" s="91" t="s">
        <v>14</v>
      </c>
      <c r="G129" s="91" t="s">
        <v>23</v>
      </c>
      <c r="H129" s="91" t="s">
        <v>20</v>
      </c>
      <c r="I129" s="91" t="s">
        <v>20</v>
      </c>
      <c r="J129" s="91" t="s">
        <v>20</v>
      </c>
      <c r="K129" s="91" t="s">
        <v>23</v>
      </c>
      <c r="L129" s="91" t="s">
        <v>17</v>
      </c>
      <c r="M129" s="91" t="s">
        <v>14</v>
      </c>
      <c r="N129" s="90"/>
      <c r="O129" s="90"/>
      <c r="P129" s="90"/>
      <c r="Q129" s="90"/>
      <c r="R129" s="91"/>
      <c r="S129" s="91"/>
      <c r="T129" s="91"/>
      <c r="U129" s="91"/>
      <c r="V129" s="91"/>
      <c r="W129" s="91"/>
      <c r="X129" s="91"/>
      <c r="Y129" s="93" t="n">
        <f aca="false">Z129*0.9</f>
        <v>5.40409090909091</v>
      </c>
      <c r="Z129" s="94" t="n">
        <f aca="false">IF((AM129) &gt; 3, AM129,3)</f>
        <v>6.00454545454545</v>
      </c>
      <c r="AA129" s="93" t="n">
        <f aca="false">Z129*1.1</f>
        <v>6.605</v>
      </c>
      <c r="AB129" s="95" t="n">
        <v>11</v>
      </c>
      <c r="AC129" s="96" t="n">
        <f aca="false">COUNT(AN129:BG129)</f>
        <v>9</v>
      </c>
      <c r="AD129" s="97" t="n">
        <f aca="false">COUNTIF(AN129:BG129,"&gt;0")</f>
        <v>5</v>
      </c>
      <c r="AE129" s="98" t="n">
        <f aca="false">AD129/AB129</f>
        <v>0.454545454545455</v>
      </c>
      <c r="AF129" s="98" t="n">
        <f aca="false">SLOPE(AN129:BG129,AN$13:BG$13)</f>
        <v>0.07</v>
      </c>
      <c r="AG129" s="98" t="n">
        <f aca="false">IF(AD129&gt;0,SUM(AN129:BG129)/AD129,-2)</f>
        <v>0.48</v>
      </c>
      <c r="AH129" s="99" t="n">
        <f aca="false">AE129/($AM129-$B$3)</f>
        <v>0.452488687782806</v>
      </c>
      <c r="AI129" s="99" t="n">
        <f aca="false">AF129/($AM129-$B$3)</f>
        <v>0.0696832579185521</v>
      </c>
      <c r="AJ129" s="99" t="n">
        <f aca="false">AG129/($AM129-$B$3)</f>
        <v>0.477828054298643</v>
      </c>
      <c r="AK129" s="99" t="n">
        <f aca="false">SUM(AH129:AJ129)</f>
        <v>1</v>
      </c>
      <c r="AM129" s="28" t="n">
        <f aca="false">AG129+AF129+AE129+B$3</f>
        <v>6.00454545454545</v>
      </c>
      <c r="AN129" s="100" t="n">
        <f aca="false">IF(ISBLANK(E129),"", VLOOKUP(E129,$A$4:$B$8,2,FALSE()))</f>
        <v>-1.5</v>
      </c>
      <c r="AO129" s="100" t="n">
        <f aca="false">IF(ISBLANK(F129),"", VLOOKUP(F129,$A$4:$B$8,2,FALSE()))</f>
        <v>-1.5</v>
      </c>
      <c r="AP129" s="100" t="n">
        <f aca="false">IF(ISBLANK(G129),"", VLOOKUP(G129,$A$4:$B$8,2,FALSE()))</f>
        <v>2</v>
      </c>
      <c r="AQ129" s="100" t="n">
        <f aca="false">IF(ISBLANK(H129),"", VLOOKUP(H129,$A$4:$B$8,2,FALSE()))</f>
        <v>1</v>
      </c>
      <c r="AR129" s="100" t="n">
        <f aca="false">IF(ISBLANK(I129),"", VLOOKUP(I129,$A$4:$B$8,2,FALSE()))</f>
        <v>1</v>
      </c>
      <c r="AS129" s="100" t="n">
        <f aca="false">IF(ISBLANK(J129),"", VLOOKUP(J129,$A$4:$B$8,2,FALSE()))</f>
        <v>1</v>
      </c>
      <c r="AT129" s="100" t="n">
        <f aca="false">IF(ISBLANK(K129),"", VLOOKUP(K129,$A$4:$B$8,2,FALSE()))</f>
        <v>2</v>
      </c>
      <c r="AU129" s="100" t="n">
        <f aca="false">IF(ISBLANK(L129),"", VLOOKUP(L129,$A$4:$B$8,2,FALSE()))</f>
        <v>-0.1</v>
      </c>
      <c r="AV129" s="100" t="n">
        <f aca="false">IF(ISBLANK(M129),"", VLOOKUP(M129,$A$4:$B$8,2,FALSE()))</f>
        <v>-1.5</v>
      </c>
      <c r="AW129" s="100" t="str">
        <f aca="false">IF(ISBLANK(N129),"", VLOOKUP(N129,$A$4:$B$8,2,FALSE()))</f>
        <v/>
      </c>
      <c r="AX129" s="100" t="str">
        <f aca="false">IF(ISBLANK(O129),"", VLOOKUP(O129,$A$4:$B$8,2,FALSE()))</f>
        <v/>
      </c>
      <c r="AY129" s="100" t="str">
        <f aca="false">IF(ISBLANK(P129),"", VLOOKUP(P129,$A$4:$B$8,2,FALSE()))</f>
        <v/>
      </c>
      <c r="AZ129" s="100" t="str">
        <f aca="false">IF(ISBLANK(Q129),"", VLOOKUP(Q129,$A$4:$B$8,2,FALSE()))</f>
        <v/>
      </c>
      <c r="BA129" s="100" t="str">
        <f aca="false">IF(ISBLANK(R129),"", VLOOKUP(R129,$A$4:$B$8,2,FALSE()))</f>
        <v/>
      </c>
      <c r="BB129" s="100" t="str">
        <f aca="false">IF(ISBLANK(S129),"", VLOOKUP(S129,$A$4:$B$8,2,FALSE()))</f>
        <v/>
      </c>
      <c r="BC129" s="100" t="str">
        <f aca="false">IF(ISBLANK(T129),"", VLOOKUP(T129,$A$4:$B$8,2,FALSE()))</f>
        <v/>
      </c>
      <c r="BD129" s="100" t="str">
        <f aca="false">IF(ISBLANK(U129),"", VLOOKUP(U129,$A$4:$B$8,2,FALSE()))</f>
        <v/>
      </c>
      <c r="BE129" s="100" t="str">
        <f aca="false">IF(ISBLANK(V129),"", VLOOKUP(V129,$A$4:$B$8,2,FALSE()))</f>
        <v/>
      </c>
      <c r="BF129" s="100" t="str">
        <f aca="false">IF(ISBLANK(W129),"", VLOOKUP(W129,$A$4:$B$8,2,FALSE()))</f>
        <v/>
      </c>
      <c r="BG129" s="100" t="str">
        <f aca="false">IF(ISBLANK(X129),"", VLOOKUP(X129,$A$4:$B$8,2,FALSE()))</f>
        <v/>
      </c>
    </row>
    <row r="130" customFormat="false" ht="17.6" hidden="false" customHeight="true" outlineLevel="0" collapsed="false">
      <c r="A130" s="91"/>
      <c r="B130" s="91"/>
      <c r="C130" s="105"/>
      <c r="D130" s="105"/>
      <c r="E130" s="91" t="s">
        <v>20</v>
      </c>
      <c r="F130" s="91" t="s">
        <v>20</v>
      </c>
      <c r="G130" s="91" t="s">
        <v>14</v>
      </c>
      <c r="H130" s="91" t="s">
        <v>20</v>
      </c>
      <c r="I130" s="91" t="s">
        <v>23</v>
      </c>
      <c r="J130" s="91" t="s">
        <v>23</v>
      </c>
      <c r="K130" s="91" t="s">
        <v>23</v>
      </c>
      <c r="L130" s="91" t="s">
        <v>26</v>
      </c>
      <c r="M130" s="91" t="s">
        <v>20</v>
      </c>
      <c r="N130" s="90" t="s">
        <v>20</v>
      </c>
      <c r="O130" s="90" t="s">
        <v>14</v>
      </c>
      <c r="P130" s="90"/>
      <c r="Q130" s="90"/>
      <c r="R130" s="90"/>
      <c r="S130" s="91"/>
      <c r="T130" s="91"/>
      <c r="U130" s="91"/>
      <c r="V130" s="91"/>
      <c r="W130" s="91"/>
      <c r="X130" s="91"/>
      <c r="Y130" s="93" t="n">
        <f aca="false">Z130*0.9</f>
        <v>6.51818181818182</v>
      </c>
      <c r="Z130" s="94" t="n">
        <f aca="false">IF((AM130) &gt; 3, AM130,3)</f>
        <v>7.24242424242424</v>
      </c>
      <c r="AA130" s="93" t="n">
        <f aca="false">Z130*1.1</f>
        <v>7.96666666666667</v>
      </c>
      <c r="AB130" s="95" t="n">
        <v>10</v>
      </c>
      <c r="AC130" s="96" t="n">
        <f aca="false">COUNT(AN130:BG130)</f>
        <v>11</v>
      </c>
      <c r="AD130" s="97" t="n">
        <f aca="false">COUNTIF(AN130:BG130,"&gt;0")</f>
        <v>9</v>
      </c>
      <c r="AE130" s="98" t="n">
        <f aca="false">AD130/AB130</f>
        <v>0.9</v>
      </c>
      <c r="AF130" s="98" t="n">
        <f aca="false">SLOPE(AN130:BG130,AN$13:BG$13)</f>
        <v>0.0090909090909091</v>
      </c>
      <c r="AG130" s="98" t="n">
        <f aca="false">IF(AD130&gt;0,SUM(AN130:BG130)/AD130,-2)</f>
        <v>1.33333333333333</v>
      </c>
      <c r="AH130" s="99" t="n">
        <f aca="false">AE130/($AM130-$B$3)</f>
        <v>0.401351351351351</v>
      </c>
      <c r="AI130" s="99" t="n">
        <f aca="false">AF130/($AM130-$B$3)</f>
        <v>0.00405405405405406</v>
      </c>
      <c r="AJ130" s="99" t="n">
        <f aca="false">AG130/($AM130-$B$3)</f>
        <v>0.594594594594595</v>
      </c>
      <c r="AK130" s="99" t="n">
        <f aca="false">SUM(AH130:AJ130)</f>
        <v>1</v>
      </c>
      <c r="AM130" s="28" t="n">
        <f aca="false">AG130+AF130+AE130+B$3</f>
        <v>7.24242424242424</v>
      </c>
      <c r="AN130" s="100" t="n">
        <f aca="false">IF(ISBLANK(E130),"", VLOOKUP(E130,$A$4:$B$8,2,FALSE()))</f>
        <v>1</v>
      </c>
      <c r="AO130" s="100" t="n">
        <f aca="false">IF(ISBLANK(F130),"", VLOOKUP(F130,$A$4:$B$8,2,FALSE()))</f>
        <v>1</v>
      </c>
      <c r="AP130" s="100" t="n">
        <f aca="false">IF(ISBLANK(G130),"", VLOOKUP(G130,$A$4:$B$8,2,FALSE()))</f>
        <v>-1.5</v>
      </c>
      <c r="AQ130" s="100" t="n">
        <f aca="false">IF(ISBLANK(H130),"", VLOOKUP(H130,$A$4:$B$8,2,FALSE()))</f>
        <v>1</v>
      </c>
      <c r="AR130" s="100" t="n">
        <f aca="false">IF(ISBLANK(I130),"", VLOOKUP(I130,$A$4:$B$8,2,FALSE()))</f>
        <v>2</v>
      </c>
      <c r="AS130" s="100" t="n">
        <f aca="false">IF(ISBLANK(J130),"", VLOOKUP(J130,$A$4:$B$8,2,FALSE()))</f>
        <v>2</v>
      </c>
      <c r="AT130" s="100" t="n">
        <f aca="false">IF(ISBLANK(K130),"", VLOOKUP(K130,$A$4:$B$8,2,FALSE()))</f>
        <v>2</v>
      </c>
      <c r="AU130" s="100" t="n">
        <f aca="false">IF(ISBLANK(L130),"", VLOOKUP(L130,$A$4:$B$8,2,FALSE()))</f>
        <v>4</v>
      </c>
      <c r="AV130" s="100" t="n">
        <f aca="false">IF(ISBLANK(M130),"", VLOOKUP(M130,$A$4:$B$8,2,FALSE()))</f>
        <v>1</v>
      </c>
      <c r="AW130" s="100" t="n">
        <f aca="false">IF(ISBLANK(N130),"", VLOOKUP(N130,$A$4:$B$8,2,FALSE()))</f>
        <v>1</v>
      </c>
      <c r="AX130" s="100" t="n">
        <f aca="false">IF(ISBLANK(O130),"", VLOOKUP(O130,$A$4:$B$8,2,FALSE()))</f>
        <v>-1.5</v>
      </c>
      <c r="AY130" s="100" t="str">
        <f aca="false">IF(ISBLANK(P130),"", VLOOKUP(P130,$A$4:$B$8,2,FALSE()))</f>
        <v/>
      </c>
      <c r="AZ130" s="100" t="str">
        <f aca="false">IF(ISBLANK(Q130),"", VLOOKUP(Q130,$A$4:$B$8,2,FALSE()))</f>
        <v/>
      </c>
      <c r="BA130" s="100" t="str">
        <f aca="false">IF(ISBLANK(R130),"", VLOOKUP(R130,$A$4:$B$8,2,FALSE()))</f>
        <v/>
      </c>
      <c r="BB130" s="100" t="str">
        <f aca="false">IF(ISBLANK(S130),"", VLOOKUP(S130,$A$4:$B$8,2,FALSE()))</f>
        <v/>
      </c>
      <c r="BC130" s="100" t="str">
        <f aca="false">IF(ISBLANK(T130),"", VLOOKUP(T130,$A$4:$B$8,2,FALSE()))</f>
        <v/>
      </c>
      <c r="BD130" s="100" t="str">
        <f aca="false">IF(ISBLANK(U130),"", VLOOKUP(U130,$A$4:$B$8,2,FALSE()))</f>
        <v/>
      </c>
      <c r="BE130" s="100" t="str">
        <f aca="false">IF(ISBLANK(V130),"", VLOOKUP(V130,$A$4:$B$8,2,FALSE()))</f>
        <v/>
      </c>
      <c r="BF130" s="100" t="str">
        <f aca="false">IF(ISBLANK(W130),"", VLOOKUP(W130,$A$4:$B$8,2,FALSE()))</f>
        <v/>
      </c>
      <c r="BG130" s="100" t="str">
        <f aca="false">IF(ISBLANK(X130),"", VLOOKUP(X130,$A$4:$B$8,2,FALSE()))</f>
        <v/>
      </c>
    </row>
    <row r="131" customFormat="false" ht="17.6" hidden="false" customHeight="true" outlineLevel="0" collapsed="false">
      <c r="A131" s="91"/>
      <c r="B131" s="91"/>
      <c r="C131" s="105"/>
      <c r="D131" s="105"/>
      <c r="E131" s="91" t="s">
        <v>20</v>
      </c>
      <c r="F131" s="91" t="s">
        <v>14</v>
      </c>
      <c r="G131" s="91" t="s">
        <v>20</v>
      </c>
      <c r="H131" s="91" t="s">
        <v>23</v>
      </c>
      <c r="I131" s="91" t="s">
        <v>20</v>
      </c>
      <c r="J131" s="91" t="s">
        <v>14</v>
      </c>
      <c r="K131" s="91" t="s">
        <v>26</v>
      </c>
      <c r="L131" s="91" t="s">
        <v>17</v>
      </c>
      <c r="M131" s="91" t="s">
        <v>14</v>
      </c>
      <c r="N131" s="90"/>
      <c r="O131" s="90"/>
      <c r="P131" s="90"/>
      <c r="Q131" s="90"/>
      <c r="R131" s="90"/>
      <c r="S131" s="90"/>
      <c r="T131" s="90"/>
      <c r="U131" s="90"/>
      <c r="V131" s="90"/>
      <c r="W131" s="91"/>
      <c r="X131" s="91"/>
      <c r="Y131" s="93" t="n">
        <f aca="false">Z131*0.9</f>
        <v>5.6925</v>
      </c>
      <c r="Z131" s="94" t="n">
        <f aca="false">IF((AM131) &gt; 3, AM131,3)</f>
        <v>6.325</v>
      </c>
      <c r="AA131" s="93" t="n">
        <f aca="false">Z131*1.1</f>
        <v>6.9575</v>
      </c>
      <c r="AB131" s="95" t="n">
        <v>10</v>
      </c>
      <c r="AC131" s="96" t="n">
        <f aca="false">COUNT(AN131:BG131)</f>
        <v>9</v>
      </c>
      <c r="AD131" s="97" t="n">
        <f aca="false">COUNTIF(AN131:BG131,"&gt;0")</f>
        <v>5</v>
      </c>
      <c r="AE131" s="98" t="n">
        <f aca="false">AD131/AB131</f>
        <v>0.5</v>
      </c>
      <c r="AF131" s="98" t="n">
        <f aca="false">SLOPE(AN131:BG131,AN$13:BG$13)</f>
        <v>-0.055</v>
      </c>
      <c r="AG131" s="98" t="n">
        <f aca="false">IF(AD131&gt;0,SUM(AN131:BG131)/AD131,-2)</f>
        <v>0.88</v>
      </c>
      <c r="AH131" s="99" t="n">
        <f aca="false">AE131/($AM131-$B$3)</f>
        <v>0.377358490566038</v>
      </c>
      <c r="AI131" s="99" t="n">
        <f aca="false">AF131/($AM131-$B$3)</f>
        <v>-0.0415094339622642</v>
      </c>
      <c r="AJ131" s="99" t="n">
        <f aca="false">AG131/($AM131-$B$3)</f>
        <v>0.664150943396226</v>
      </c>
      <c r="AK131" s="99" t="n">
        <f aca="false">SUM(AH131:AJ131)</f>
        <v>1</v>
      </c>
      <c r="AM131" s="28" t="n">
        <f aca="false">AG131+AF131+AE131+B$3</f>
        <v>6.325</v>
      </c>
      <c r="AN131" s="100" t="n">
        <f aca="false">IF(ISBLANK(E131),"", VLOOKUP(E131,$A$4:$B$8,2,FALSE()))</f>
        <v>1</v>
      </c>
      <c r="AO131" s="100" t="n">
        <f aca="false">IF(ISBLANK(F131),"", VLOOKUP(F131,$A$4:$B$8,2,FALSE()))</f>
        <v>-1.5</v>
      </c>
      <c r="AP131" s="100" t="n">
        <f aca="false">IF(ISBLANK(G131),"", VLOOKUP(G131,$A$4:$B$8,2,FALSE()))</f>
        <v>1</v>
      </c>
      <c r="AQ131" s="100" t="n">
        <f aca="false">IF(ISBLANK(H131),"", VLOOKUP(H131,$A$4:$B$8,2,FALSE()))</f>
        <v>2</v>
      </c>
      <c r="AR131" s="100" t="n">
        <f aca="false">IF(ISBLANK(I131),"", VLOOKUP(I131,$A$4:$B$8,2,FALSE()))</f>
        <v>1</v>
      </c>
      <c r="AS131" s="100" t="n">
        <f aca="false">IF(ISBLANK(J131),"", VLOOKUP(J131,$A$4:$B$8,2,FALSE()))</f>
        <v>-1.5</v>
      </c>
      <c r="AT131" s="100" t="n">
        <f aca="false">IF(ISBLANK(K131),"", VLOOKUP(K131,$A$4:$B$8,2,FALSE()))</f>
        <v>4</v>
      </c>
      <c r="AU131" s="100" t="n">
        <f aca="false">IF(ISBLANK(L131),"", VLOOKUP(L131,$A$4:$B$8,2,FALSE()))</f>
        <v>-0.1</v>
      </c>
      <c r="AV131" s="100" t="n">
        <f aca="false">IF(ISBLANK(M131),"", VLOOKUP(M131,$A$4:$B$8,2,FALSE()))</f>
        <v>-1.5</v>
      </c>
      <c r="AW131" s="100" t="str">
        <f aca="false">IF(ISBLANK(N131),"", VLOOKUP(N131,$A$4:$B$8,2,FALSE()))</f>
        <v/>
      </c>
      <c r="AX131" s="100" t="str">
        <f aca="false">IF(ISBLANK(O131),"", VLOOKUP(O131,$A$4:$B$8,2,FALSE()))</f>
        <v/>
      </c>
      <c r="AY131" s="100" t="str">
        <f aca="false">IF(ISBLANK(P131),"", VLOOKUP(P131,$A$4:$B$8,2,FALSE()))</f>
        <v/>
      </c>
      <c r="AZ131" s="100" t="str">
        <f aca="false">IF(ISBLANK(Q131),"", VLOOKUP(Q131,$A$4:$B$8,2,FALSE()))</f>
        <v/>
      </c>
      <c r="BA131" s="100" t="str">
        <f aca="false">IF(ISBLANK(R131),"", VLOOKUP(R131,$A$4:$B$8,2,FALSE()))</f>
        <v/>
      </c>
      <c r="BB131" s="100" t="str">
        <f aca="false">IF(ISBLANK(S131),"", VLOOKUP(S131,$A$4:$B$8,2,FALSE()))</f>
        <v/>
      </c>
      <c r="BC131" s="100" t="str">
        <f aca="false">IF(ISBLANK(T131),"", VLOOKUP(T131,$A$4:$B$8,2,FALSE()))</f>
        <v/>
      </c>
      <c r="BD131" s="100" t="str">
        <f aca="false">IF(ISBLANK(U131),"", VLOOKUP(U131,$A$4:$B$8,2,FALSE()))</f>
        <v/>
      </c>
      <c r="BE131" s="100" t="str">
        <f aca="false">IF(ISBLANK(V131),"", VLOOKUP(V131,$A$4:$B$8,2,FALSE()))</f>
        <v/>
      </c>
      <c r="BF131" s="100" t="str">
        <f aca="false">IF(ISBLANK(W131),"", VLOOKUP(W131,$A$4:$B$8,2,FALSE()))</f>
        <v/>
      </c>
      <c r="BG131" s="100" t="str">
        <f aca="false">IF(ISBLANK(X131),"", VLOOKUP(X131,$A$4:$B$8,2,FALSE()))</f>
        <v/>
      </c>
    </row>
    <row r="132" customFormat="false" ht="17.6" hidden="false" customHeight="true" outlineLevel="0" collapsed="false">
      <c r="A132" s="91"/>
      <c r="B132" s="91"/>
      <c r="C132" s="105"/>
      <c r="D132" s="105"/>
      <c r="E132" s="91" t="s">
        <v>20</v>
      </c>
      <c r="F132" s="91" t="s">
        <v>23</v>
      </c>
      <c r="G132" s="91" t="s">
        <v>14</v>
      </c>
      <c r="H132" s="91" t="s">
        <v>23</v>
      </c>
      <c r="I132" s="91" t="s">
        <v>26</v>
      </c>
      <c r="J132" s="91" t="s">
        <v>23</v>
      </c>
      <c r="K132" s="91" t="s">
        <v>23</v>
      </c>
      <c r="L132" s="91" t="s">
        <v>23</v>
      </c>
      <c r="M132" s="91" t="s">
        <v>20</v>
      </c>
      <c r="N132" s="90" t="s">
        <v>20</v>
      </c>
      <c r="O132" s="90"/>
      <c r="P132" s="90"/>
      <c r="Q132" s="90"/>
      <c r="R132" s="90"/>
      <c r="S132" s="90"/>
      <c r="T132" s="90"/>
      <c r="U132" s="90"/>
      <c r="V132" s="90"/>
      <c r="W132" s="91"/>
      <c r="X132" s="91"/>
      <c r="Y132" s="93" t="n">
        <f aca="false">Z132*0.9</f>
        <v>6.90636363636364</v>
      </c>
      <c r="Z132" s="94" t="n">
        <f aca="false">IF((AM132) &gt; 3, AM132,3)</f>
        <v>7.67373737373737</v>
      </c>
      <c r="AA132" s="93" t="n">
        <f aca="false">Z132*1.1</f>
        <v>8.44111111111111</v>
      </c>
      <c r="AB132" s="95" t="n">
        <v>10</v>
      </c>
      <c r="AC132" s="96" t="n">
        <f aca="false">COUNT(AN132:BG132)</f>
        <v>10</v>
      </c>
      <c r="AD132" s="97" t="n">
        <f aca="false">COUNTIF(AN132:BG132,"&gt;0")</f>
        <v>9</v>
      </c>
      <c r="AE132" s="98" t="n">
        <f aca="false">AD132/AB132</f>
        <v>0.9</v>
      </c>
      <c r="AF132" s="98" t="n">
        <f aca="false">SLOPE(AN132:BG132,AN$13:BG$13)</f>
        <v>0.0515151515151515</v>
      </c>
      <c r="AG132" s="98" t="n">
        <f aca="false">IF(AD132&gt;0,SUM(AN132:BG132)/AD132,-2)</f>
        <v>1.72222222222222</v>
      </c>
      <c r="AH132" s="99" t="n">
        <f aca="false">AE132/($AM132-$B$3)</f>
        <v>0.336607480166226</v>
      </c>
      <c r="AI132" s="99" t="n">
        <f aca="false">AF132/($AM132-$B$3)</f>
        <v>0.0192670948243294</v>
      </c>
      <c r="AJ132" s="99" t="n">
        <f aca="false">AG132/($AM132-$B$3)</f>
        <v>0.644125425009444</v>
      </c>
      <c r="AK132" s="99" t="n">
        <f aca="false">SUM(AH132:AJ132)</f>
        <v>1</v>
      </c>
      <c r="AM132" s="28" t="n">
        <f aca="false">AG132+AF132+AE132+B$3</f>
        <v>7.67373737373737</v>
      </c>
      <c r="AN132" s="100" t="n">
        <f aca="false">IF(ISBLANK(E132),"", VLOOKUP(E132,$A$4:$B$8,2,FALSE()))</f>
        <v>1</v>
      </c>
      <c r="AO132" s="100" t="n">
        <f aca="false">IF(ISBLANK(F132),"", VLOOKUP(F132,$A$4:$B$8,2,FALSE()))</f>
        <v>2</v>
      </c>
      <c r="AP132" s="100" t="n">
        <f aca="false">IF(ISBLANK(G132),"", VLOOKUP(G132,$A$4:$B$8,2,FALSE()))</f>
        <v>-1.5</v>
      </c>
      <c r="AQ132" s="100" t="n">
        <f aca="false">IF(ISBLANK(H132),"", VLOOKUP(H132,$A$4:$B$8,2,FALSE()))</f>
        <v>2</v>
      </c>
      <c r="AR132" s="100" t="n">
        <f aca="false">IF(ISBLANK(I132),"", VLOOKUP(I132,$A$4:$B$8,2,FALSE()))</f>
        <v>4</v>
      </c>
      <c r="AS132" s="100" t="n">
        <f aca="false">IF(ISBLANK(J132),"", VLOOKUP(J132,$A$4:$B$8,2,FALSE()))</f>
        <v>2</v>
      </c>
      <c r="AT132" s="100" t="n">
        <f aca="false">IF(ISBLANK(K132),"", VLOOKUP(K132,$A$4:$B$8,2,FALSE()))</f>
        <v>2</v>
      </c>
      <c r="AU132" s="100" t="n">
        <f aca="false">IF(ISBLANK(L132),"", VLOOKUP(L132,$A$4:$B$8,2,FALSE()))</f>
        <v>2</v>
      </c>
      <c r="AV132" s="100" t="n">
        <f aca="false">IF(ISBLANK(M132),"", VLOOKUP(M132,$A$4:$B$8,2,FALSE()))</f>
        <v>1</v>
      </c>
      <c r="AW132" s="100" t="n">
        <f aca="false">IF(ISBLANK(N132),"", VLOOKUP(N132,$A$4:$B$8,2,FALSE()))</f>
        <v>1</v>
      </c>
      <c r="AX132" s="100" t="str">
        <f aca="false">IF(ISBLANK(O132),"", VLOOKUP(O132,$A$4:$B$8,2,FALSE()))</f>
        <v/>
      </c>
      <c r="AY132" s="100" t="str">
        <f aca="false">IF(ISBLANK(P132),"", VLOOKUP(P132,$A$4:$B$8,2,FALSE()))</f>
        <v/>
      </c>
      <c r="AZ132" s="100" t="str">
        <f aca="false">IF(ISBLANK(Q132),"", VLOOKUP(Q132,$A$4:$B$8,2,FALSE()))</f>
        <v/>
      </c>
      <c r="BA132" s="100" t="str">
        <f aca="false">IF(ISBLANK(R132),"", VLOOKUP(R132,$A$4:$B$8,2,FALSE()))</f>
        <v/>
      </c>
      <c r="BB132" s="100" t="str">
        <f aca="false">IF(ISBLANK(S132),"", VLOOKUP(S132,$A$4:$B$8,2,FALSE()))</f>
        <v/>
      </c>
      <c r="BC132" s="100" t="str">
        <f aca="false">IF(ISBLANK(T132),"", VLOOKUP(T132,$A$4:$B$8,2,FALSE()))</f>
        <v/>
      </c>
      <c r="BD132" s="100" t="str">
        <f aca="false">IF(ISBLANK(U132),"", VLOOKUP(U132,$A$4:$B$8,2,FALSE()))</f>
        <v/>
      </c>
      <c r="BE132" s="100" t="str">
        <f aca="false">IF(ISBLANK(V132),"", VLOOKUP(V132,$A$4:$B$8,2,FALSE()))</f>
        <v/>
      </c>
      <c r="BF132" s="100" t="str">
        <f aca="false">IF(ISBLANK(W132),"", VLOOKUP(W132,$A$4:$B$8,2,FALSE()))</f>
        <v/>
      </c>
      <c r="BG132" s="100" t="str">
        <f aca="false">IF(ISBLANK(X132),"", VLOOKUP(X132,$A$4:$B$8,2,FALSE()))</f>
        <v/>
      </c>
    </row>
    <row r="133" customFormat="false" ht="17.6" hidden="false" customHeight="true" outlineLevel="0" collapsed="false">
      <c r="A133" s="91"/>
      <c r="B133" s="91"/>
      <c r="C133" s="105"/>
      <c r="D133" s="105"/>
      <c r="E133" s="91" t="s">
        <v>23</v>
      </c>
      <c r="F133" s="91" t="s">
        <v>14</v>
      </c>
      <c r="G133" s="91" t="s">
        <v>23</v>
      </c>
      <c r="H133" s="91" t="s">
        <v>23</v>
      </c>
      <c r="I133" s="91" t="s">
        <v>26</v>
      </c>
      <c r="J133" s="91" t="s">
        <v>23</v>
      </c>
      <c r="K133" s="91" t="s">
        <v>23</v>
      </c>
      <c r="L133" s="91" t="s">
        <v>14</v>
      </c>
      <c r="M133" s="91" t="s">
        <v>14</v>
      </c>
      <c r="N133" s="90" t="s">
        <v>20</v>
      </c>
      <c r="O133" s="90" t="s">
        <v>20</v>
      </c>
      <c r="P133" s="90"/>
      <c r="Q133" s="90"/>
      <c r="R133" s="90"/>
      <c r="S133" s="91"/>
      <c r="T133" s="91"/>
      <c r="U133" s="91"/>
      <c r="V133" s="91"/>
      <c r="W133" s="91"/>
      <c r="X133" s="91"/>
      <c r="Y133" s="93" t="n">
        <f aca="false">Z133*0.9</f>
        <v>6.39511363636364</v>
      </c>
      <c r="Z133" s="94" t="n">
        <f aca="false">IF((AM133) &gt; 3, AM133,3)</f>
        <v>7.10568181818182</v>
      </c>
      <c r="AA133" s="93" t="n">
        <f aca="false">Z133*1.1</f>
        <v>7.81625</v>
      </c>
      <c r="AB133" s="95" t="n">
        <v>10</v>
      </c>
      <c r="AC133" s="96" t="n">
        <f aca="false">COUNT(AN133:BG133)</f>
        <v>11</v>
      </c>
      <c r="AD133" s="97" t="n">
        <f aca="false">COUNTIF(AN133:BG133,"&gt;0")</f>
        <v>8</v>
      </c>
      <c r="AE133" s="98" t="n">
        <f aca="false">AD133/AB133</f>
        <v>0.8</v>
      </c>
      <c r="AF133" s="98" t="n">
        <f aca="false">SLOPE(AN133:BG133,AN$13:BG$13)</f>
        <v>-0.131818181818182</v>
      </c>
      <c r="AG133" s="98" t="n">
        <f aca="false">IF(AD133&gt;0,SUM(AN133:BG133)/AD133,-2)</f>
        <v>1.4375</v>
      </c>
      <c r="AH133" s="99" t="n">
        <f aca="false">AE133/($AM133-$B$3)</f>
        <v>0.379924446842957</v>
      </c>
      <c r="AI133" s="99" t="n">
        <f aca="false">AF133/($AM133-$B$3)</f>
        <v>-0.0626011872638964</v>
      </c>
      <c r="AJ133" s="99" t="n">
        <f aca="false">AG133/($AM133-$B$3)</f>
        <v>0.682676740420939</v>
      </c>
      <c r="AK133" s="99" t="n">
        <f aca="false">SUM(AH133:AJ133)</f>
        <v>1</v>
      </c>
      <c r="AM133" s="28" t="n">
        <f aca="false">AG133+AF133+AE133+B$3</f>
        <v>7.10568181818182</v>
      </c>
      <c r="AN133" s="100" t="n">
        <f aca="false">IF(ISBLANK(E133),"", VLOOKUP(E133,$A$4:$B$8,2,FALSE()))</f>
        <v>2</v>
      </c>
      <c r="AO133" s="100" t="n">
        <f aca="false">IF(ISBLANK(F133),"", VLOOKUP(F133,$A$4:$B$8,2,FALSE()))</f>
        <v>-1.5</v>
      </c>
      <c r="AP133" s="100" t="n">
        <f aca="false">IF(ISBLANK(G133),"", VLOOKUP(G133,$A$4:$B$8,2,FALSE()))</f>
        <v>2</v>
      </c>
      <c r="AQ133" s="100" t="n">
        <f aca="false">IF(ISBLANK(H133),"", VLOOKUP(H133,$A$4:$B$8,2,FALSE()))</f>
        <v>2</v>
      </c>
      <c r="AR133" s="100" t="n">
        <f aca="false">IF(ISBLANK(I133),"", VLOOKUP(I133,$A$4:$B$8,2,FALSE()))</f>
        <v>4</v>
      </c>
      <c r="AS133" s="100" t="n">
        <f aca="false">IF(ISBLANK(J133),"", VLOOKUP(J133,$A$4:$B$8,2,FALSE()))</f>
        <v>2</v>
      </c>
      <c r="AT133" s="100" t="n">
        <f aca="false">IF(ISBLANK(K133),"", VLOOKUP(K133,$A$4:$B$8,2,FALSE()))</f>
        <v>2</v>
      </c>
      <c r="AU133" s="100" t="n">
        <f aca="false">IF(ISBLANK(L133),"", VLOOKUP(L133,$A$4:$B$8,2,FALSE()))</f>
        <v>-1.5</v>
      </c>
      <c r="AV133" s="100" t="n">
        <f aca="false">IF(ISBLANK(M133),"", VLOOKUP(M133,$A$4:$B$8,2,FALSE()))</f>
        <v>-1.5</v>
      </c>
      <c r="AW133" s="100" t="n">
        <f aca="false">IF(ISBLANK(N133),"", VLOOKUP(N133,$A$4:$B$8,2,FALSE()))</f>
        <v>1</v>
      </c>
      <c r="AX133" s="100" t="n">
        <f aca="false">IF(ISBLANK(O133),"", VLOOKUP(O133,$A$4:$B$8,2,FALSE()))</f>
        <v>1</v>
      </c>
      <c r="AY133" s="100" t="str">
        <f aca="false">IF(ISBLANK(P133),"", VLOOKUP(P133,$A$4:$B$8,2,FALSE()))</f>
        <v/>
      </c>
      <c r="AZ133" s="100" t="str">
        <f aca="false">IF(ISBLANK(Q133),"", VLOOKUP(Q133,$A$4:$B$8,2,FALSE()))</f>
        <v/>
      </c>
      <c r="BA133" s="100" t="str">
        <f aca="false">IF(ISBLANK(R133),"", VLOOKUP(R133,$A$4:$B$8,2,FALSE()))</f>
        <v/>
      </c>
      <c r="BB133" s="100" t="str">
        <f aca="false">IF(ISBLANK(S133),"", VLOOKUP(S133,$A$4:$B$8,2,FALSE()))</f>
        <v/>
      </c>
      <c r="BC133" s="100" t="str">
        <f aca="false">IF(ISBLANK(T133),"", VLOOKUP(T133,$A$4:$B$8,2,FALSE()))</f>
        <v/>
      </c>
      <c r="BD133" s="100" t="str">
        <f aca="false">IF(ISBLANK(U133),"", VLOOKUP(U133,$A$4:$B$8,2,FALSE()))</f>
        <v/>
      </c>
      <c r="BE133" s="100" t="str">
        <f aca="false">IF(ISBLANK(V133),"", VLOOKUP(V133,$A$4:$B$8,2,FALSE()))</f>
        <v/>
      </c>
      <c r="BF133" s="100" t="str">
        <f aca="false">IF(ISBLANK(W133),"", VLOOKUP(W133,$A$4:$B$8,2,FALSE()))</f>
        <v/>
      </c>
      <c r="BG133" s="100" t="str">
        <f aca="false">IF(ISBLANK(X133),"", VLOOKUP(X133,$A$4:$B$8,2,FALSE()))</f>
        <v/>
      </c>
    </row>
    <row r="134" customFormat="false" ht="17.6" hidden="false" customHeight="true" outlineLevel="0" collapsed="false">
      <c r="A134" s="91"/>
      <c r="B134" s="91"/>
      <c r="C134" s="105"/>
      <c r="D134" s="105"/>
      <c r="E134" s="91" t="s">
        <v>20</v>
      </c>
      <c r="F134" s="91" t="s">
        <v>23</v>
      </c>
      <c r="G134" s="91" t="s">
        <v>26</v>
      </c>
      <c r="H134" s="91" t="s">
        <v>20</v>
      </c>
      <c r="I134" s="91" t="s">
        <v>20</v>
      </c>
      <c r="J134" s="91" t="s">
        <v>26</v>
      </c>
      <c r="K134" s="91" t="s">
        <v>23</v>
      </c>
      <c r="L134" s="91" t="s">
        <v>23</v>
      </c>
      <c r="M134" s="91" t="s">
        <v>20</v>
      </c>
      <c r="N134" s="90" t="s">
        <v>23</v>
      </c>
      <c r="O134" s="90" t="s">
        <v>23</v>
      </c>
      <c r="P134" s="90" t="s">
        <v>20</v>
      </c>
      <c r="Q134" s="90" t="s">
        <v>23</v>
      </c>
      <c r="R134" s="90" t="s">
        <v>23</v>
      </c>
      <c r="S134" s="90"/>
      <c r="T134" s="90"/>
      <c r="U134" s="91"/>
      <c r="V134" s="91"/>
      <c r="W134" s="91"/>
      <c r="X134" s="91"/>
      <c r="Y134" s="93" t="n">
        <f aca="false">Z134*0.9</f>
        <v>7.47395604395604</v>
      </c>
      <c r="Z134" s="94" t="n">
        <f aca="false">IF((AM134) &gt; 3, AM134,3)</f>
        <v>8.30439560439561</v>
      </c>
      <c r="AA134" s="93" t="n">
        <f aca="false">Z134*1.1</f>
        <v>9.13483516483517</v>
      </c>
      <c r="AB134" s="95" t="n">
        <v>10</v>
      </c>
      <c r="AC134" s="96" t="n">
        <f aca="false">COUNT(AN134:BG134)</f>
        <v>14</v>
      </c>
      <c r="AD134" s="97" t="n">
        <f aca="false">COUNTIF(AN134:BG134,"&gt;0")</f>
        <v>14</v>
      </c>
      <c r="AE134" s="98" t="n">
        <f aca="false">AD134/AB134</f>
        <v>1.4</v>
      </c>
      <c r="AF134" s="98" t="n">
        <f aca="false">SLOPE(AN134:BG134,AN$13:BG$13)</f>
        <v>-0.0241758241758242</v>
      </c>
      <c r="AG134" s="98" t="n">
        <f aca="false">IF(AD134&gt;0,SUM(AN134:BG134)/AD134,-2)</f>
        <v>1.92857142857143</v>
      </c>
      <c r="AH134" s="99" t="n">
        <f aca="false">AE134/($AM134-$B$3)</f>
        <v>0.423678084469571</v>
      </c>
      <c r="AI134" s="99" t="n">
        <f aca="false">AF134/($AM134-$B$3)</f>
        <v>-0.00731626205520452</v>
      </c>
      <c r="AJ134" s="99" t="n">
        <f aca="false">AG134/($AM134-$B$3)</f>
        <v>0.583638177585633</v>
      </c>
      <c r="AK134" s="99" t="n">
        <f aca="false">SUM(AH134:AJ134)</f>
        <v>1</v>
      </c>
      <c r="AM134" s="28" t="n">
        <f aca="false">AG134+AF134+AE134+B$3</f>
        <v>8.30439560439561</v>
      </c>
      <c r="AN134" s="100" t="n">
        <f aca="false">IF(ISBLANK(E134),"", VLOOKUP(E134,$A$4:$B$8,2,FALSE()))</f>
        <v>1</v>
      </c>
      <c r="AO134" s="100" t="n">
        <f aca="false">IF(ISBLANK(F134),"", VLOOKUP(F134,$A$4:$B$8,2,FALSE()))</f>
        <v>2</v>
      </c>
      <c r="AP134" s="100" t="n">
        <f aca="false">IF(ISBLANK(G134),"", VLOOKUP(G134,$A$4:$B$8,2,FALSE()))</f>
        <v>4</v>
      </c>
      <c r="AQ134" s="100" t="n">
        <f aca="false">IF(ISBLANK(H134),"", VLOOKUP(H134,$A$4:$B$8,2,FALSE()))</f>
        <v>1</v>
      </c>
      <c r="AR134" s="100" t="n">
        <f aca="false">IF(ISBLANK(I134),"", VLOOKUP(I134,$A$4:$B$8,2,FALSE()))</f>
        <v>1</v>
      </c>
      <c r="AS134" s="100" t="n">
        <f aca="false">IF(ISBLANK(J134),"", VLOOKUP(J134,$A$4:$B$8,2,FALSE()))</f>
        <v>4</v>
      </c>
      <c r="AT134" s="100" t="n">
        <f aca="false">IF(ISBLANK(K134),"", VLOOKUP(K134,$A$4:$B$8,2,FALSE()))</f>
        <v>2</v>
      </c>
      <c r="AU134" s="100" t="n">
        <f aca="false">IF(ISBLANK(L134),"", VLOOKUP(L134,$A$4:$B$8,2,FALSE()))</f>
        <v>2</v>
      </c>
      <c r="AV134" s="100" t="n">
        <f aca="false">IF(ISBLANK(M134),"", VLOOKUP(M134,$A$4:$B$8,2,FALSE()))</f>
        <v>1</v>
      </c>
      <c r="AW134" s="100" t="n">
        <f aca="false">IF(ISBLANK(N134),"", VLOOKUP(N134,$A$4:$B$8,2,FALSE()))</f>
        <v>2</v>
      </c>
      <c r="AX134" s="100" t="n">
        <f aca="false">IF(ISBLANK(O134),"", VLOOKUP(O134,$A$4:$B$8,2,FALSE()))</f>
        <v>2</v>
      </c>
      <c r="AY134" s="100" t="n">
        <f aca="false">IF(ISBLANK(P134),"", VLOOKUP(P134,$A$4:$B$8,2,FALSE()))</f>
        <v>1</v>
      </c>
      <c r="AZ134" s="100" t="n">
        <f aca="false">IF(ISBLANK(Q134),"", VLOOKUP(Q134,$A$4:$B$8,2,FALSE()))</f>
        <v>2</v>
      </c>
      <c r="BA134" s="100" t="n">
        <f aca="false">IF(ISBLANK(R134),"", VLOOKUP(R134,$A$4:$B$8,2,FALSE()))</f>
        <v>2</v>
      </c>
      <c r="BB134" s="100" t="str">
        <f aca="false">IF(ISBLANK(S134),"", VLOOKUP(S134,$A$4:$B$8,2,FALSE()))</f>
        <v/>
      </c>
      <c r="BC134" s="100" t="str">
        <f aca="false">IF(ISBLANK(T134),"", VLOOKUP(T134,$A$4:$B$8,2,FALSE()))</f>
        <v/>
      </c>
      <c r="BD134" s="100" t="str">
        <f aca="false">IF(ISBLANK(U134),"", VLOOKUP(U134,$A$4:$B$8,2,FALSE()))</f>
        <v/>
      </c>
      <c r="BE134" s="100" t="str">
        <f aca="false">IF(ISBLANK(V134),"", VLOOKUP(V134,$A$4:$B$8,2,FALSE()))</f>
        <v/>
      </c>
      <c r="BF134" s="100" t="str">
        <f aca="false">IF(ISBLANK(W134),"", VLOOKUP(W134,$A$4:$B$8,2,FALSE()))</f>
        <v/>
      </c>
      <c r="BG134" s="100" t="str">
        <f aca="false">IF(ISBLANK(X134),"", VLOOKUP(X134,$A$4:$B$8,2,FALSE()))</f>
        <v/>
      </c>
    </row>
    <row r="135" customFormat="false" ht="17.6" hidden="false" customHeight="true" outlineLevel="0" collapsed="false">
      <c r="A135" s="91"/>
      <c r="B135" s="91"/>
      <c r="C135" s="105"/>
      <c r="D135" s="105"/>
      <c r="E135" s="91" t="s">
        <v>20</v>
      </c>
      <c r="F135" s="91" t="s">
        <v>14</v>
      </c>
      <c r="G135" s="91" t="s">
        <v>14</v>
      </c>
      <c r="H135" s="91" t="s">
        <v>20</v>
      </c>
      <c r="I135" s="91" t="s">
        <v>20</v>
      </c>
      <c r="J135" s="91" t="s">
        <v>23</v>
      </c>
      <c r="K135" s="91" t="s">
        <v>20</v>
      </c>
      <c r="L135" s="91" t="s">
        <v>23</v>
      </c>
      <c r="M135" s="91" t="s">
        <v>26</v>
      </c>
      <c r="N135" s="90" t="s">
        <v>20</v>
      </c>
      <c r="O135" s="90" t="s">
        <v>14</v>
      </c>
      <c r="P135" s="90" t="s">
        <v>14</v>
      </c>
      <c r="Q135" s="90" t="s">
        <v>14</v>
      </c>
      <c r="R135" s="90"/>
      <c r="S135" s="91"/>
      <c r="T135" s="91"/>
      <c r="U135" s="91"/>
      <c r="V135" s="91"/>
      <c r="W135" s="91"/>
      <c r="X135" s="91"/>
      <c r="Y135" s="93" t="n">
        <f aca="false">Z135*0.9</f>
        <v>5.79424450549451</v>
      </c>
      <c r="Z135" s="94" t="n">
        <f aca="false">IF((AM135) &gt; 3, AM135,3)</f>
        <v>6.43804945054945</v>
      </c>
      <c r="AA135" s="93" t="n">
        <f aca="false">Z135*1.1</f>
        <v>7.0818543956044</v>
      </c>
      <c r="AB135" s="95" t="n">
        <v>10</v>
      </c>
      <c r="AC135" s="96" t="n">
        <f aca="false">COUNT(AN135:BG135)</f>
        <v>13</v>
      </c>
      <c r="AD135" s="97" t="n">
        <f aca="false">COUNTIF(AN135:BG135,"&gt;0")</f>
        <v>8</v>
      </c>
      <c r="AE135" s="98" t="n">
        <f aca="false">AD135/AB135</f>
        <v>0.8</v>
      </c>
      <c r="AF135" s="98" t="n">
        <f aca="false">SLOPE(AN135:BG135,AN$13:BG$13)</f>
        <v>-0.0494505494505494</v>
      </c>
      <c r="AG135" s="98" t="n">
        <f aca="false">IF(AD135&gt;0,SUM(AN135:BG135)/AD135,-2)</f>
        <v>0.6875</v>
      </c>
      <c r="AH135" s="99" t="n">
        <f aca="false">AE135/($AM135-$B$3)</f>
        <v>0.556309103066196</v>
      </c>
      <c r="AI135" s="99" t="n">
        <f aca="false">AF135/($AM135-$B$3)</f>
        <v>-0.0343872385137071</v>
      </c>
      <c r="AJ135" s="99" t="n">
        <f aca="false">AG135/($AM135-$B$3)</f>
        <v>0.478078135447512</v>
      </c>
      <c r="AK135" s="99" t="n">
        <f aca="false">SUM(AH135:AJ135)</f>
        <v>1</v>
      </c>
      <c r="AM135" s="28" t="n">
        <f aca="false">AG135+AF135+AE135+B$3</f>
        <v>6.43804945054945</v>
      </c>
      <c r="AN135" s="100" t="n">
        <f aca="false">IF(ISBLANK(E135),"", VLOOKUP(E135,$A$4:$B$8,2,FALSE()))</f>
        <v>1</v>
      </c>
      <c r="AO135" s="100" t="n">
        <f aca="false">IF(ISBLANK(F135),"", VLOOKUP(F135,$A$4:$B$8,2,FALSE()))</f>
        <v>-1.5</v>
      </c>
      <c r="AP135" s="100" t="n">
        <f aca="false">IF(ISBLANK(G135),"", VLOOKUP(G135,$A$4:$B$8,2,FALSE()))</f>
        <v>-1.5</v>
      </c>
      <c r="AQ135" s="100" t="n">
        <f aca="false">IF(ISBLANK(H135),"", VLOOKUP(H135,$A$4:$B$8,2,FALSE()))</f>
        <v>1</v>
      </c>
      <c r="AR135" s="100" t="n">
        <f aca="false">IF(ISBLANK(I135),"", VLOOKUP(I135,$A$4:$B$8,2,FALSE()))</f>
        <v>1</v>
      </c>
      <c r="AS135" s="100" t="n">
        <f aca="false">IF(ISBLANK(J135),"", VLOOKUP(J135,$A$4:$B$8,2,FALSE()))</f>
        <v>2</v>
      </c>
      <c r="AT135" s="100" t="n">
        <f aca="false">IF(ISBLANK(K135),"", VLOOKUP(K135,$A$4:$B$8,2,FALSE()))</f>
        <v>1</v>
      </c>
      <c r="AU135" s="100" t="n">
        <f aca="false">IF(ISBLANK(L135),"", VLOOKUP(L135,$A$4:$B$8,2,FALSE()))</f>
        <v>2</v>
      </c>
      <c r="AV135" s="100" t="n">
        <f aca="false">IF(ISBLANK(M135),"", VLOOKUP(M135,$A$4:$B$8,2,FALSE()))</f>
        <v>4</v>
      </c>
      <c r="AW135" s="100" t="n">
        <f aca="false">IF(ISBLANK(N135),"", VLOOKUP(N135,$A$4:$B$8,2,FALSE()))</f>
        <v>1</v>
      </c>
      <c r="AX135" s="100" t="n">
        <f aca="false">IF(ISBLANK(O135),"", VLOOKUP(O135,$A$4:$B$8,2,FALSE()))</f>
        <v>-1.5</v>
      </c>
      <c r="AY135" s="100" t="n">
        <f aca="false">IF(ISBLANK(P135),"", VLOOKUP(P135,$A$4:$B$8,2,FALSE()))</f>
        <v>-1.5</v>
      </c>
      <c r="AZ135" s="100" t="n">
        <f aca="false">IF(ISBLANK(Q135),"", VLOOKUP(Q135,$A$4:$B$8,2,FALSE()))</f>
        <v>-1.5</v>
      </c>
      <c r="BA135" s="100" t="str">
        <f aca="false">IF(ISBLANK(R135),"", VLOOKUP(R135,$A$4:$B$8,2,FALSE()))</f>
        <v/>
      </c>
      <c r="BB135" s="100" t="str">
        <f aca="false">IF(ISBLANK(S135),"", VLOOKUP(S135,$A$4:$B$8,2,FALSE()))</f>
        <v/>
      </c>
      <c r="BC135" s="100" t="str">
        <f aca="false">IF(ISBLANK(T135),"", VLOOKUP(T135,$A$4:$B$8,2,FALSE()))</f>
        <v/>
      </c>
      <c r="BD135" s="100" t="str">
        <f aca="false">IF(ISBLANK(U135),"", VLOOKUP(U135,$A$4:$B$8,2,FALSE()))</f>
        <v/>
      </c>
      <c r="BE135" s="100" t="str">
        <f aca="false">IF(ISBLANK(V135),"", VLOOKUP(V135,$A$4:$B$8,2,FALSE()))</f>
        <v/>
      </c>
      <c r="BF135" s="100" t="str">
        <f aca="false">IF(ISBLANK(W135),"", VLOOKUP(W135,$A$4:$B$8,2,FALSE()))</f>
        <v/>
      </c>
      <c r="BG135" s="100" t="str">
        <f aca="false">IF(ISBLANK(X135),"", VLOOKUP(X135,$A$4:$B$8,2,FALSE()))</f>
        <v/>
      </c>
    </row>
    <row r="136" customFormat="false" ht="17.6" hidden="false" customHeight="true" outlineLevel="0" collapsed="false">
      <c r="A136" s="91"/>
      <c r="B136" s="91"/>
      <c r="C136" s="105"/>
      <c r="D136" s="105"/>
      <c r="E136" s="91" t="s">
        <v>20</v>
      </c>
      <c r="F136" s="91" t="s">
        <v>14</v>
      </c>
      <c r="G136" s="91" t="s">
        <v>14</v>
      </c>
      <c r="H136" s="91" t="s">
        <v>26</v>
      </c>
      <c r="I136" s="91" t="s">
        <v>20</v>
      </c>
      <c r="J136" s="91" t="s">
        <v>20</v>
      </c>
      <c r="K136" s="91" t="s">
        <v>20</v>
      </c>
      <c r="L136" s="91" t="s">
        <v>23</v>
      </c>
      <c r="M136" s="91" t="s">
        <v>23</v>
      </c>
      <c r="N136" s="90" t="s">
        <v>14</v>
      </c>
      <c r="O136" s="90" t="s">
        <v>20</v>
      </c>
      <c r="P136" s="90" t="s">
        <v>20</v>
      </c>
      <c r="Q136" s="90"/>
      <c r="R136" s="90"/>
      <c r="S136" s="90"/>
      <c r="T136" s="90"/>
      <c r="U136" s="90"/>
      <c r="V136" s="90"/>
      <c r="W136" s="91"/>
      <c r="X136" s="91"/>
      <c r="Y136" s="93" t="n">
        <f aca="false">Z136*0.9</f>
        <v>6.30877622377622</v>
      </c>
      <c r="Z136" s="94" t="n">
        <f aca="false">IF((AM136) &gt; 3, AM136,3)</f>
        <v>7.00975135975136</v>
      </c>
      <c r="AA136" s="93" t="n">
        <f aca="false">Z136*1.1</f>
        <v>7.7107264957265</v>
      </c>
      <c r="AB136" s="95" t="n">
        <v>10</v>
      </c>
      <c r="AC136" s="96" t="n">
        <f aca="false">COUNT(AN136:BG136)</f>
        <v>12</v>
      </c>
      <c r="AD136" s="97" t="n">
        <f aca="false">COUNTIF(AN136:BG136,"&gt;0")</f>
        <v>9</v>
      </c>
      <c r="AE136" s="98" t="n">
        <f aca="false">AD136/AB136</f>
        <v>0.9</v>
      </c>
      <c r="AF136" s="98" t="n">
        <f aca="false">SLOPE(AN136:BG136,AN$13:BG$13)</f>
        <v>0.0541958041958042</v>
      </c>
      <c r="AG136" s="98" t="n">
        <f aca="false">IF(AD136&gt;0,SUM(AN136:BG136)/AD136,-2)</f>
        <v>1.05555555555556</v>
      </c>
      <c r="AH136" s="99" t="n">
        <f aca="false">AE136/($AM136-$B$3)</f>
        <v>0.447816589665771</v>
      </c>
      <c r="AI136" s="99" t="n">
        <f aca="false">AF136/($AM136-$B$3)</f>
        <v>0.026966422454621</v>
      </c>
      <c r="AJ136" s="99" t="n">
        <f aca="false">AG136/($AM136-$B$3)</f>
        <v>0.525216987879608</v>
      </c>
      <c r="AK136" s="99" t="n">
        <f aca="false">SUM(AH136:AJ136)</f>
        <v>1</v>
      </c>
      <c r="AM136" s="28" t="n">
        <f aca="false">AG136+AF136+AE136+B$3</f>
        <v>7.00975135975136</v>
      </c>
      <c r="AN136" s="100" t="n">
        <f aca="false">IF(ISBLANK(E136),"", VLOOKUP(E136,$A$4:$B$8,2,FALSE()))</f>
        <v>1</v>
      </c>
      <c r="AO136" s="100" t="n">
        <f aca="false">IF(ISBLANK(F136),"", VLOOKUP(F136,$A$4:$B$8,2,FALSE()))</f>
        <v>-1.5</v>
      </c>
      <c r="AP136" s="100" t="n">
        <f aca="false">IF(ISBLANK(G136),"", VLOOKUP(G136,$A$4:$B$8,2,FALSE()))</f>
        <v>-1.5</v>
      </c>
      <c r="AQ136" s="100" t="n">
        <f aca="false">IF(ISBLANK(H136),"", VLOOKUP(H136,$A$4:$B$8,2,FALSE()))</f>
        <v>4</v>
      </c>
      <c r="AR136" s="100" t="n">
        <f aca="false">IF(ISBLANK(I136),"", VLOOKUP(I136,$A$4:$B$8,2,FALSE()))</f>
        <v>1</v>
      </c>
      <c r="AS136" s="100" t="n">
        <f aca="false">IF(ISBLANK(J136),"", VLOOKUP(J136,$A$4:$B$8,2,FALSE()))</f>
        <v>1</v>
      </c>
      <c r="AT136" s="100" t="n">
        <f aca="false">IF(ISBLANK(K136),"", VLOOKUP(K136,$A$4:$B$8,2,FALSE()))</f>
        <v>1</v>
      </c>
      <c r="AU136" s="100" t="n">
        <f aca="false">IF(ISBLANK(L136),"", VLOOKUP(L136,$A$4:$B$8,2,FALSE()))</f>
        <v>2</v>
      </c>
      <c r="AV136" s="100" t="n">
        <f aca="false">IF(ISBLANK(M136),"", VLOOKUP(M136,$A$4:$B$8,2,FALSE()))</f>
        <v>2</v>
      </c>
      <c r="AW136" s="100" t="n">
        <f aca="false">IF(ISBLANK(N136),"", VLOOKUP(N136,$A$4:$B$8,2,FALSE()))</f>
        <v>-1.5</v>
      </c>
      <c r="AX136" s="100" t="n">
        <f aca="false">IF(ISBLANK(O136),"", VLOOKUP(O136,$A$4:$B$8,2,FALSE()))</f>
        <v>1</v>
      </c>
      <c r="AY136" s="100" t="n">
        <f aca="false">IF(ISBLANK(P136),"", VLOOKUP(P136,$A$4:$B$8,2,FALSE()))</f>
        <v>1</v>
      </c>
      <c r="AZ136" s="100" t="str">
        <f aca="false">IF(ISBLANK(Q136),"", VLOOKUP(Q136,$A$4:$B$8,2,FALSE()))</f>
        <v/>
      </c>
      <c r="BA136" s="100" t="str">
        <f aca="false">IF(ISBLANK(R136),"", VLOOKUP(R136,$A$4:$B$8,2,FALSE()))</f>
        <v/>
      </c>
      <c r="BB136" s="100" t="str">
        <f aca="false">IF(ISBLANK(S136),"", VLOOKUP(S136,$A$4:$B$8,2,FALSE()))</f>
        <v/>
      </c>
      <c r="BC136" s="100" t="str">
        <f aca="false">IF(ISBLANK(T136),"", VLOOKUP(T136,$A$4:$B$8,2,FALSE()))</f>
        <v/>
      </c>
      <c r="BD136" s="100" t="str">
        <f aca="false">IF(ISBLANK(U136),"", VLOOKUP(U136,$A$4:$B$8,2,FALSE()))</f>
        <v/>
      </c>
      <c r="BE136" s="100" t="str">
        <f aca="false">IF(ISBLANK(V136),"", VLOOKUP(V136,$A$4:$B$8,2,FALSE()))</f>
        <v/>
      </c>
      <c r="BF136" s="100" t="str">
        <f aca="false">IF(ISBLANK(W136),"", VLOOKUP(W136,$A$4:$B$8,2,FALSE()))</f>
        <v/>
      </c>
      <c r="BG136" s="100" t="str">
        <f aca="false">IF(ISBLANK(X136),"", VLOOKUP(X136,$A$4:$B$8,2,FALSE()))</f>
        <v/>
      </c>
    </row>
    <row r="137" customFormat="false" ht="17.6" hidden="false" customHeight="true" outlineLevel="0" collapsed="false">
      <c r="A137" s="91"/>
      <c r="B137" s="91"/>
      <c r="C137" s="105"/>
      <c r="D137" s="105"/>
      <c r="E137" s="91" t="s">
        <v>20</v>
      </c>
      <c r="F137" s="91" t="s">
        <v>20</v>
      </c>
      <c r="G137" s="91" t="s">
        <v>20</v>
      </c>
      <c r="H137" s="91" t="s">
        <v>23</v>
      </c>
      <c r="I137" s="91" t="s">
        <v>23</v>
      </c>
      <c r="J137" s="91" t="s">
        <v>20</v>
      </c>
      <c r="K137" s="91" t="s">
        <v>20</v>
      </c>
      <c r="L137" s="91" t="s">
        <v>23</v>
      </c>
      <c r="M137" s="91" t="s">
        <v>20</v>
      </c>
      <c r="N137" s="90" t="s">
        <v>26</v>
      </c>
      <c r="O137" s="90"/>
      <c r="P137" s="90"/>
      <c r="Q137" s="90"/>
      <c r="R137" s="91"/>
      <c r="S137" s="91"/>
      <c r="T137" s="91"/>
      <c r="U137" s="91"/>
      <c r="V137" s="91"/>
      <c r="W137" s="91"/>
      <c r="X137" s="91"/>
      <c r="Y137" s="93" t="n">
        <f aca="false">Z137*0.9</f>
        <v>6.99272727272727</v>
      </c>
      <c r="Z137" s="94" t="n">
        <f aca="false">IF((AM137) &gt; 3, AM137,3)</f>
        <v>7.76969696969697</v>
      </c>
      <c r="AA137" s="93" t="n">
        <f aca="false">Z137*1.1</f>
        <v>8.54666666666667</v>
      </c>
      <c r="AB137" s="95" t="n">
        <v>10</v>
      </c>
      <c r="AC137" s="96" t="n">
        <f aca="false">COUNT(AN137:BG137)</f>
        <v>10</v>
      </c>
      <c r="AD137" s="97" t="n">
        <f aca="false">COUNTIF(AN137:BG137,"&gt;0")</f>
        <v>10</v>
      </c>
      <c r="AE137" s="98" t="n">
        <f aca="false">AD137/AB137</f>
        <v>1</v>
      </c>
      <c r="AF137" s="98" t="n">
        <f aca="false">SLOPE(AN137:BG137,AN$13:BG$13)</f>
        <v>0.16969696969697</v>
      </c>
      <c r="AG137" s="98" t="n">
        <f aca="false">IF(AD137&gt;0,SUM(AN137:BG137)/AD137,-2)</f>
        <v>1.6</v>
      </c>
      <c r="AH137" s="99" t="n">
        <f aca="false">AE137/($AM137-$B$3)</f>
        <v>0.361050328227571</v>
      </c>
      <c r="AI137" s="99" t="n">
        <f aca="false">AF137/($AM137-$B$3)</f>
        <v>0.0612691466083151</v>
      </c>
      <c r="AJ137" s="99" t="n">
        <f aca="false">AG137/($AM137-$B$3)</f>
        <v>0.577680525164114</v>
      </c>
      <c r="AK137" s="99" t="n">
        <f aca="false">SUM(AH137:AJ137)</f>
        <v>1</v>
      </c>
      <c r="AM137" s="28" t="n">
        <f aca="false">AG137+AF137+AE137+B$3</f>
        <v>7.76969696969697</v>
      </c>
      <c r="AN137" s="100" t="n">
        <f aca="false">IF(ISBLANK(E137),"", VLOOKUP(E137,$A$4:$B$8,2,FALSE()))</f>
        <v>1</v>
      </c>
      <c r="AO137" s="100" t="n">
        <f aca="false">IF(ISBLANK(F137),"", VLOOKUP(F137,$A$4:$B$8,2,FALSE()))</f>
        <v>1</v>
      </c>
      <c r="AP137" s="100" t="n">
        <f aca="false">IF(ISBLANK(G137),"", VLOOKUP(G137,$A$4:$B$8,2,FALSE()))</f>
        <v>1</v>
      </c>
      <c r="AQ137" s="100" t="n">
        <f aca="false">IF(ISBLANK(H137),"", VLOOKUP(H137,$A$4:$B$8,2,FALSE()))</f>
        <v>2</v>
      </c>
      <c r="AR137" s="100" t="n">
        <f aca="false">IF(ISBLANK(I137),"", VLOOKUP(I137,$A$4:$B$8,2,FALSE()))</f>
        <v>2</v>
      </c>
      <c r="AS137" s="100" t="n">
        <f aca="false">IF(ISBLANK(J137),"", VLOOKUP(J137,$A$4:$B$8,2,FALSE()))</f>
        <v>1</v>
      </c>
      <c r="AT137" s="100" t="n">
        <f aca="false">IF(ISBLANK(K137),"", VLOOKUP(K137,$A$4:$B$8,2,FALSE()))</f>
        <v>1</v>
      </c>
      <c r="AU137" s="100" t="n">
        <f aca="false">IF(ISBLANK(L137),"", VLOOKUP(L137,$A$4:$B$8,2,FALSE()))</f>
        <v>2</v>
      </c>
      <c r="AV137" s="100" t="n">
        <f aca="false">IF(ISBLANK(M137),"", VLOOKUP(M137,$A$4:$B$8,2,FALSE()))</f>
        <v>1</v>
      </c>
      <c r="AW137" s="100" t="n">
        <f aca="false">IF(ISBLANK(N137),"", VLOOKUP(N137,$A$4:$B$8,2,FALSE()))</f>
        <v>4</v>
      </c>
      <c r="AX137" s="100" t="str">
        <f aca="false">IF(ISBLANK(O137),"", VLOOKUP(O137,$A$4:$B$8,2,FALSE()))</f>
        <v/>
      </c>
      <c r="AY137" s="100" t="str">
        <f aca="false">IF(ISBLANK(P137),"", VLOOKUP(P137,$A$4:$B$8,2,FALSE()))</f>
        <v/>
      </c>
      <c r="AZ137" s="100" t="str">
        <f aca="false">IF(ISBLANK(Q137),"", VLOOKUP(Q137,$A$4:$B$8,2,FALSE()))</f>
        <v/>
      </c>
      <c r="BA137" s="100" t="str">
        <f aca="false">IF(ISBLANK(R137),"", VLOOKUP(R137,$A$4:$B$8,2,FALSE()))</f>
        <v/>
      </c>
      <c r="BB137" s="100" t="str">
        <f aca="false">IF(ISBLANK(S137),"", VLOOKUP(S137,$A$4:$B$8,2,FALSE()))</f>
        <v/>
      </c>
      <c r="BC137" s="100" t="str">
        <f aca="false">IF(ISBLANK(T137),"", VLOOKUP(T137,$A$4:$B$8,2,FALSE()))</f>
        <v/>
      </c>
      <c r="BD137" s="100" t="str">
        <f aca="false">IF(ISBLANK(U137),"", VLOOKUP(U137,$A$4:$B$8,2,FALSE()))</f>
        <v/>
      </c>
      <c r="BE137" s="100" t="str">
        <f aca="false">IF(ISBLANK(V137),"", VLOOKUP(V137,$A$4:$B$8,2,FALSE()))</f>
        <v/>
      </c>
      <c r="BF137" s="100" t="str">
        <f aca="false">IF(ISBLANK(W137),"", VLOOKUP(W137,$A$4:$B$8,2,FALSE()))</f>
        <v/>
      </c>
      <c r="BG137" s="100" t="str">
        <f aca="false">IF(ISBLANK(X137),"", VLOOKUP(X137,$A$4:$B$8,2,FALSE()))</f>
        <v/>
      </c>
    </row>
    <row r="138" customFormat="false" ht="17.6" hidden="false" customHeight="true" outlineLevel="0" collapsed="false">
      <c r="A138" s="91"/>
      <c r="B138" s="91"/>
      <c r="C138" s="105"/>
      <c r="D138" s="105"/>
      <c r="E138" s="91" t="s">
        <v>20</v>
      </c>
      <c r="F138" s="91" t="s">
        <v>20</v>
      </c>
      <c r="G138" s="91" t="s">
        <v>26</v>
      </c>
      <c r="H138" s="91" t="s">
        <v>14</v>
      </c>
      <c r="I138" s="91" t="s">
        <v>26</v>
      </c>
      <c r="J138" s="91" t="s">
        <v>20</v>
      </c>
      <c r="K138" s="91" t="s">
        <v>26</v>
      </c>
      <c r="L138" s="91" t="s">
        <v>26</v>
      </c>
      <c r="M138" s="91" t="s">
        <v>14</v>
      </c>
      <c r="N138" s="90" t="s">
        <v>23</v>
      </c>
      <c r="O138" s="90"/>
      <c r="P138" s="90"/>
      <c r="Q138" s="90"/>
      <c r="R138" s="91"/>
      <c r="S138" s="91"/>
      <c r="T138" s="91"/>
      <c r="U138" s="91"/>
      <c r="V138" s="91"/>
      <c r="W138" s="91"/>
      <c r="X138" s="91"/>
      <c r="Y138" s="93" t="n">
        <f aca="false">Z138*0.9</f>
        <v>7.27227272727273</v>
      </c>
      <c r="Z138" s="94" t="n">
        <f aca="false">IF((AM138) &gt; 3, AM138,3)</f>
        <v>8.08030303030303</v>
      </c>
      <c r="AA138" s="93" t="n">
        <f aca="false">Z138*1.1</f>
        <v>8.88833333333333</v>
      </c>
      <c r="AB138" s="95" t="n">
        <v>10</v>
      </c>
      <c r="AC138" s="96" t="n">
        <f aca="false">COUNT(AN138:BG138)</f>
        <v>10</v>
      </c>
      <c r="AD138" s="97" t="n">
        <f aca="false">COUNTIF(AN138:BG138,"&gt;0")</f>
        <v>8</v>
      </c>
      <c r="AE138" s="98" t="n">
        <f aca="false">AD138/AB138</f>
        <v>0.8</v>
      </c>
      <c r="AF138" s="98" t="n">
        <f aca="false">SLOPE(AN138:BG138,AN$13:BG$13)</f>
        <v>0.0303030303030303</v>
      </c>
      <c r="AG138" s="98" t="n">
        <f aca="false">IF(AD138&gt;0,SUM(AN138:BG138)/AD138,-2)</f>
        <v>2.25</v>
      </c>
      <c r="AH138" s="99" t="n">
        <f aca="false">AE138/($AM138-$B$3)</f>
        <v>0.25971470732907</v>
      </c>
      <c r="AI138" s="99" t="n">
        <f aca="false">AF138/($AM138-$B$3)</f>
        <v>0.00983767830791934</v>
      </c>
      <c r="AJ138" s="99" t="n">
        <f aca="false">AG138/($AM138-$B$3)</f>
        <v>0.73044761436301</v>
      </c>
      <c r="AK138" s="99" t="n">
        <f aca="false">SUM(AH138:AJ138)</f>
        <v>1</v>
      </c>
      <c r="AM138" s="28" t="n">
        <f aca="false">AG138+AF138+AE138+B$3</f>
        <v>8.08030303030303</v>
      </c>
      <c r="AN138" s="100" t="n">
        <f aca="false">IF(ISBLANK(E138),"", VLOOKUP(E138,$A$4:$B$8,2,FALSE()))</f>
        <v>1</v>
      </c>
      <c r="AO138" s="100" t="n">
        <f aca="false">IF(ISBLANK(F138),"", VLOOKUP(F138,$A$4:$B$8,2,FALSE()))</f>
        <v>1</v>
      </c>
      <c r="AP138" s="100" t="n">
        <f aca="false">IF(ISBLANK(G138),"", VLOOKUP(G138,$A$4:$B$8,2,FALSE()))</f>
        <v>4</v>
      </c>
      <c r="AQ138" s="100" t="n">
        <f aca="false">IF(ISBLANK(H138),"", VLOOKUP(H138,$A$4:$B$8,2,FALSE()))</f>
        <v>-1.5</v>
      </c>
      <c r="AR138" s="100" t="n">
        <f aca="false">IF(ISBLANK(I138),"", VLOOKUP(I138,$A$4:$B$8,2,FALSE()))</f>
        <v>4</v>
      </c>
      <c r="AS138" s="100" t="n">
        <f aca="false">IF(ISBLANK(J138),"", VLOOKUP(J138,$A$4:$B$8,2,FALSE()))</f>
        <v>1</v>
      </c>
      <c r="AT138" s="100" t="n">
        <f aca="false">IF(ISBLANK(K138),"", VLOOKUP(K138,$A$4:$B$8,2,FALSE()))</f>
        <v>4</v>
      </c>
      <c r="AU138" s="100" t="n">
        <f aca="false">IF(ISBLANK(L138),"", VLOOKUP(L138,$A$4:$B$8,2,FALSE()))</f>
        <v>4</v>
      </c>
      <c r="AV138" s="100" t="n">
        <f aca="false">IF(ISBLANK(M138),"", VLOOKUP(M138,$A$4:$B$8,2,FALSE()))</f>
        <v>-1.5</v>
      </c>
      <c r="AW138" s="100" t="n">
        <f aca="false">IF(ISBLANK(N138),"", VLOOKUP(N138,$A$4:$B$8,2,FALSE()))</f>
        <v>2</v>
      </c>
      <c r="AX138" s="100" t="str">
        <f aca="false">IF(ISBLANK(O138),"", VLOOKUP(O138,$A$4:$B$8,2,FALSE()))</f>
        <v/>
      </c>
      <c r="AY138" s="100" t="str">
        <f aca="false">IF(ISBLANK(P138),"", VLOOKUP(P138,$A$4:$B$8,2,FALSE()))</f>
        <v/>
      </c>
      <c r="AZ138" s="100" t="str">
        <f aca="false">IF(ISBLANK(Q138),"", VLOOKUP(Q138,$A$4:$B$8,2,FALSE()))</f>
        <v/>
      </c>
      <c r="BA138" s="100" t="str">
        <f aca="false">IF(ISBLANK(R138),"", VLOOKUP(R138,$A$4:$B$8,2,FALSE()))</f>
        <v/>
      </c>
      <c r="BB138" s="100" t="str">
        <f aca="false">IF(ISBLANK(S138),"", VLOOKUP(S138,$A$4:$B$8,2,FALSE()))</f>
        <v/>
      </c>
      <c r="BC138" s="100" t="str">
        <f aca="false">IF(ISBLANK(T138),"", VLOOKUP(T138,$A$4:$B$8,2,FALSE()))</f>
        <v/>
      </c>
      <c r="BD138" s="100" t="str">
        <f aca="false">IF(ISBLANK(U138),"", VLOOKUP(U138,$A$4:$B$8,2,FALSE()))</f>
        <v/>
      </c>
      <c r="BE138" s="100" t="str">
        <f aca="false">IF(ISBLANK(V138),"", VLOOKUP(V138,$A$4:$B$8,2,FALSE()))</f>
        <v/>
      </c>
      <c r="BF138" s="100" t="str">
        <f aca="false">IF(ISBLANK(W138),"", VLOOKUP(W138,$A$4:$B$8,2,FALSE()))</f>
        <v/>
      </c>
      <c r="BG138" s="100" t="str">
        <f aca="false">IF(ISBLANK(X138),"", VLOOKUP(X138,$A$4:$B$8,2,FALSE()))</f>
        <v/>
      </c>
    </row>
    <row r="139" customFormat="false" ht="17.6" hidden="false" customHeight="true" outlineLevel="0" collapsed="false">
      <c r="A139" s="91"/>
      <c r="B139" s="91"/>
      <c r="C139" s="105"/>
      <c r="D139" s="105"/>
      <c r="E139" s="91" t="s">
        <v>20</v>
      </c>
      <c r="F139" s="91" t="s">
        <v>20</v>
      </c>
      <c r="G139" s="91" t="s">
        <v>20</v>
      </c>
      <c r="H139" s="91" t="s">
        <v>20</v>
      </c>
      <c r="I139" s="91" t="s">
        <v>23</v>
      </c>
      <c r="J139" s="91" t="s">
        <v>23</v>
      </c>
      <c r="K139" s="91" t="s">
        <v>14</v>
      </c>
      <c r="L139" s="91" t="s">
        <v>26</v>
      </c>
      <c r="M139" s="91" t="s">
        <v>17</v>
      </c>
      <c r="N139" s="90" t="s">
        <v>14</v>
      </c>
      <c r="O139" s="90"/>
      <c r="P139" s="90"/>
      <c r="Q139" s="90"/>
      <c r="R139" s="90"/>
      <c r="S139" s="90"/>
      <c r="T139" s="90"/>
      <c r="U139" s="90"/>
      <c r="V139" s="90"/>
      <c r="W139" s="91"/>
      <c r="X139" s="91"/>
      <c r="Y139" s="93" t="n">
        <f aca="false">Z139*0.9</f>
        <v>6.15046753246753</v>
      </c>
      <c r="Z139" s="94" t="n">
        <f aca="false">IF((AM139) &gt; 3, AM139,3)</f>
        <v>6.83385281385281</v>
      </c>
      <c r="AA139" s="93" t="n">
        <f aca="false">Z139*1.1</f>
        <v>7.5172380952381</v>
      </c>
      <c r="AB139" s="95" t="n">
        <v>10</v>
      </c>
      <c r="AC139" s="96" t="n">
        <f aca="false">COUNT(AN139:BG139)</f>
        <v>10</v>
      </c>
      <c r="AD139" s="97" t="n">
        <f aca="false">COUNTIF(AN139:BG139,"&gt;0")</f>
        <v>7</v>
      </c>
      <c r="AE139" s="98" t="n">
        <f aca="false">AD139/AB139</f>
        <v>0.7</v>
      </c>
      <c r="AF139" s="98" t="n">
        <f aca="false">SLOPE(AN139:BG139,AN$13:BG$13)</f>
        <v>-0.137575757575758</v>
      </c>
      <c r="AG139" s="98" t="n">
        <f aca="false">IF(AD139&gt;0,SUM(AN139:BG139)/AD139,-2)</f>
        <v>1.27142857142857</v>
      </c>
      <c r="AH139" s="99" t="n">
        <f aca="false">AE139/($AM139-$B$3)</f>
        <v>0.381710023133941</v>
      </c>
      <c r="AI139" s="99" t="n">
        <f aca="false">AF139/($AM139-$B$3)</f>
        <v>-0.0750200651527312</v>
      </c>
      <c r="AJ139" s="99" t="n">
        <f aca="false">AG139/($AM139-$B$3)</f>
        <v>0.693310042018791</v>
      </c>
      <c r="AK139" s="99" t="n">
        <f aca="false">SUM(AH139:AJ139)</f>
        <v>1</v>
      </c>
      <c r="AM139" s="28" t="n">
        <f aca="false">AG139+AF139+AE139+B$3</f>
        <v>6.83385281385281</v>
      </c>
      <c r="AN139" s="100" t="n">
        <f aca="false">IF(ISBLANK(E139),"", VLOOKUP(E139,$A$4:$B$8,2,FALSE()))</f>
        <v>1</v>
      </c>
      <c r="AO139" s="100" t="n">
        <f aca="false">IF(ISBLANK(F139),"", VLOOKUP(F139,$A$4:$B$8,2,FALSE()))</f>
        <v>1</v>
      </c>
      <c r="AP139" s="100" t="n">
        <f aca="false">IF(ISBLANK(G139),"", VLOOKUP(G139,$A$4:$B$8,2,FALSE()))</f>
        <v>1</v>
      </c>
      <c r="AQ139" s="100" t="n">
        <f aca="false">IF(ISBLANK(H139),"", VLOOKUP(H139,$A$4:$B$8,2,FALSE()))</f>
        <v>1</v>
      </c>
      <c r="AR139" s="100" t="n">
        <f aca="false">IF(ISBLANK(I139),"", VLOOKUP(I139,$A$4:$B$8,2,FALSE()))</f>
        <v>2</v>
      </c>
      <c r="AS139" s="100" t="n">
        <f aca="false">IF(ISBLANK(J139),"", VLOOKUP(J139,$A$4:$B$8,2,FALSE()))</f>
        <v>2</v>
      </c>
      <c r="AT139" s="100" t="n">
        <f aca="false">IF(ISBLANK(K139),"", VLOOKUP(K139,$A$4:$B$8,2,FALSE()))</f>
        <v>-1.5</v>
      </c>
      <c r="AU139" s="100" t="n">
        <f aca="false">IF(ISBLANK(L139),"", VLOOKUP(L139,$A$4:$B$8,2,FALSE()))</f>
        <v>4</v>
      </c>
      <c r="AV139" s="100" t="n">
        <f aca="false">IF(ISBLANK(M139),"", VLOOKUP(M139,$A$4:$B$8,2,FALSE()))</f>
        <v>-0.1</v>
      </c>
      <c r="AW139" s="100" t="n">
        <f aca="false">IF(ISBLANK(N139),"", VLOOKUP(N139,$A$4:$B$8,2,FALSE()))</f>
        <v>-1.5</v>
      </c>
      <c r="AX139" s="100" t="str">
        <f aca="false">IF(ISBLANK(O139),"", VLOOKUP(O139,$A$4:$B$8,2,FALSE()))</f>
        <v/>
      </c>
      <c r="AY139" s="100" t="str">
        <f aca="false">IF(ISBLANK(P139),"", VLOOKUP(P139,$A$4:$B$8,2,FALSE()))</f>
        <v/>
      </c>
      <c r="AZ139" s="100" t="str">
        <f aca="false">IF(ISBLANK(Q139),"", VLOOKUP(Q139,$A$4:$B$8,2,FALSE()))</f>
        <v/>
      </c>
      <c r="BA139" s="100" t="str">
        <f aca="false">IF(ISBLANK(R139),"", VLOOKUP(R139,$A$4:$B$8,2,FALSE()))</f>
        <v/>
      </c>
      <c r="BB139" s="100" t="str">
        <f aca="false">IF(ISBLANK(S139),"", VLOOKUP(S139,$A$4:$B$8,2,FALSE()))</f>
        <v/>
      </c>
      <c r="BC139" s="100" t="str">
        <f aca="false">IF(ISBLANK(T139),"", VLOOKUP(T139,$A$4:$B$8,2,FALSE()))</f>
        <v/>
      </c>
      <c r="BD139" s="100" t="str">
        <f aca="false">IF(ISBLANK(U139),"", VLOOKUP(U139,$A$4:$B$8,2,FALSE()))</f>
        <v/>
      </c>
      <c r="BE139" s="100" t="str">
        <f aca="false">IF(ISBLANK(V139),"", VLOOKUP(V139,$A$4:$B$8,2,FALSE()))</f>
        <v/>
      </c>
      <c r="BF139" s="100" t="str">
        <f aca="false">IF(ISBLANK(W139),"", VLOOKUP(W139,$A$4:$B$8,2,FALSE()))</f>
        <v/>
      </c>
      <c r="BG139" s="100" t="str">
        <f aca="false">IF(ISBLANK(X139),"", VLOOKUP(X139,$A$4:$B$8,2,FALSE()))</f>
        <v/>
      </c>
    </row>
    <row r="140" customFormat="false" ht="17.6" hidden="false" customHeight="true" outlineLevel="0" collapsed="false">
      <c r="A140" s="91"/>
      <c r="B140" s="91"/>
      <c r="C140" s="105"/>
      <c r="D140" s="105"/>
      <c r="E140" s="91" t="s">
        <v>14</v>
      </c>
      <c r="F140" s="91" t="s">
        <v>14</v>
      </c>
      <c r="G140" s="91" t="s">
        <v>20</v>
      </c>
      <c r="H140" s="91" t="s">
        <v>26</v>
      </c>
      <c r="I140" s="91" t="s">
        <v>14</v>
      </c>
      <c r="J140" s="91" t="s">
        <v>14</v>
      </c>
      <c r="K140" s="91"/>
      <c r="L140" s="91"/>
      <c r="M140" s="91"/>
      <c r="N140" s="90"/>
      <c r="O140" s="90"/>
      <c r="P140" s="90"/>
      <c r="Q140" s="90"/>
      <c r="R140" s="90"/>
      <c r="S140" s="91"/>
      <c r="T140" s="91"/>
      <c r="U140" s="91"/>
      <c r="V140" s="91"/>
      <c r="W140" s="91"/>
      <c r="X140" s="91"/>
      <c r="Y140" s="93" t="n">
        <f aca="false">Z140*0.9</f>
        <v>4.30714285714286</v>
      </c>
      <c r="Z140" s="94" t="n">
        <f aca="false">IF((AM140) &gt; 3, AM140,3)</f>
        <v>4.78571428571429</v>
      </c>
      <c r="AA140" s="93" t="n">
        <f aca="false">Z140*1.1</f>
        <v>5.26428571428571</v>
      </c>
      <c r="AB140" s="95" t="n">
        <v>10</v>
      </c>
      <c r="AC140" s="96" t="n">
        <f aca="false">COUNT(AN140:BG140)</f>
        <v>6</v>
      </c>
      <c r="AD140" s="97" t="n">
        <f aca="false">COUNTIF(AN140:BG140,"&gt;0")</f>
        <v>2</v>
      </c>
      <c r="AE140" s="98" t="n">
        <f aca="false">AD140/AB140</f>
        <v>0.2</v>
      </c>
      <c r="AF140" s="98" t="n">
        <f aca="false">SLOPE(AN140:BG140,AN$13:BG$13)</f>
        <v>0.0857142857142857</v>
      </c>
      <c r="AG140" s="98" t="n">
        <f aca="false">IF(AD140&gt;0,SUM(AN140:BG140)/AD140,-2)</f>
        <v>-0.5</v>
      </c>
      <c r="AH140" s="99" t="n">
        <f aca="false">AE140/($AM140-$B$3)</f>
        <v>-0.933333333333333</v>
      </c>
      <c r="AI140" s="99" t="n">
        <f aca="false">AF140/($AM140-$B$3)</f>
        <v>-0.4</v>
      </c>
      <c r="AJ140" s="99" t="n">
        <f aca="false">AG140/($AM140-$B$3)</f>
        <v>2.33333333333333</v>
      </c>
      <c r="AK140" s="99" t="n">
        <f aca="false">SUM(AH140:AJ140)</f>
        <v>1</v>
      </c>
      <c r="AM140" s="28" t="n">
        <f aca="false">AG140+AF140+AE140+B$3</f>
        <v>4.78571428571429</v>
      </c>
      <c r="AN140" s="100" t="n">
        <f aca="false">IF(ISBLANK(E140),"", VLOOKUP(E140,$A$4:$B$8,2,FALSE()))</f>
        <v>-1.5</v>
      </c>
      <c r="AO140" s="100" t="n">
        <f aca="false">IF(ISBLANK(F140),"", VLOOKUP(F140,$A$4:$B$8,2,FALSE()))</f>
        <v>-1.5</v>
      </c>
      <c r="AP140" s="100" t="n">
        <f aca="false">IF(ISBLANK(G140),"", VLOOKUP(G140,$A$4:$B$8,2,FALSE()))</f>
        <v>1</v>
      </c>
      <c r="AQ140" s="100" t="n">
        <f aca="false">IF(ISBLANK(H140),"", VLOOKUP(H140,$A$4:$B$8,2,FALSE()))</f>
        <v>4</v>
      </c>
      <c r="AR140" s="100" t="n">
        <f aca="false">IF(ISBLANK(I140),"", VLOOKUP(I140,$A$4:$B$8,2,FALSE()))</f>
        <v>-1.5</v>
      </c>
      <c r="AS140" s="100" t="n">
        <f aca="false">IF(ISBLANK(J140),"", VLOOKUP(J140,$A$4:$B$8,2,FALSE()))</f>
        <v>-1.5</v>
      </c>
      <c r="AT140" s="100" t="str">
        <f aca="false">IF(ISBLANK(K140),"", VLOOKUP(K140,$A$4:$B$8,2,FALSE()))</f>
        <v/>
      </c>
      <c r="AU140" s="100" t="str">
        <f aca="false">IF(ISBLANK(L140),"", VLOOKUP(L140,$A$4:$B$8,2,FALSE()))</f>
        <v/>
      </c>
      <c r="AV140" s="100" t="str">
        <f aca="false">IF(ISBLANK(M140),"", VLOOKUP(M140,$A$4:$B$8,2,FALSE()))</f>
        <v/>
      </c>
      <c r="AW140" s="100" t="str">
        <f aca="false">IF(ISBLANK(N140),"", VLOOKUP(N140,$A$4:$B$8,2,FALSE()))</f>
        <v/>
      </c>
      <c r="AX140" s="100" t="str">
        <f aca="false">IF(ISBLANK(O140),"", VLOOKUP(O140,$A$4:$B$8,2,FALSE()))</f>
        <v/>
      </c>
      <c r="AY140" s="100" t="str">
        <f aca="false">IF(ISBLANK(P140),"", VLOOKUP(P140,$A$4:$B$8,2,FALSE()))</f>
        <v/>
      </c>
      <c r="AZ140" s="100" t="str">
        <f aca="false">IF(ISBLANK(Q140),"", VLOOKUP(Q140,$A$4:$B$8,2,FALSE()))</f>
        <v/>
      </c>
      <c r="BA140" s="100" t="str">
        <f aca="false">IF(ISBLANK(R140),"", VLOOKUP(R140,$A$4:$B$8,2,FALSE()))</f>
        <v/>
      </c>
      <c r="BB140" s="100" t="str">
        <f aca="false">IF(ISBLANK(S140),"", VLOOKUP(S140,$A$4:$B$8,2,FALSE()))</f>
        <v/>
      </c>
      <c r="BC140" s="100" t="str">
        <f aca="false">IF(ISBLANK(T140),"", VLOOKUP(T140,$A$4:$B$8,2,FALSE()))</f>
        <v/>
      </c>
      <c r="BD140" s="100" t="str">
        <f aca="false">IF(ISBLANK(U140),"", VLOOKUP(U140,$A$4:$B$8,2,FALSE()))</f>
        <v/>
      </c>
      <c r="BE140" s="100" t="str">
        <f aca="false">IF(ISBLANK(V140),"", VLOOKUP(V140,$A$4:$B$8,2,FALSE()))</f>
        <v/>
      </c>
      <c r="BF140" s="100" t="str">
        <f aca="false">IF(ISBLANK(W140),"", VLOOKUP(W140,$A$4:$B$8,2,FALSE()))</f>
        <v/>
      </c>
      <c r="BG140" s="100" t="str">
        <f aca="false">IF(ISBLANK(X140),"", VLOOKUP(X140,$A$4:$B$8,2,FALSE()))</f>
        <v/>
      </c>
    </row>
    <row r="141" customFormat="false" ht="17.6" hidden="false" customHeight="true" outlineLevel="0" collapsed="false">
      <c r="A141" s="91"/>
      <c r="B141" s="91"/>
      <c r="C141" s="105"/>
      <c r="D141" s="105"/>
      <c r="E141" s="91" t="s">
        <v>23</v>
      </c>
      <c r="F141" s="91" t="s">
        <v>23</v>
      </c>
      <c r="G141" s="91" t="s">
        <v>26</v>
      </c>
      <c r="H141" s="91" t="s">
        <v>23</v>
      </c>
      <c r="I141" s="91" t="s">
        <v>14</v>
      </c>
      <c r="J141" s="91" t="s">
        <v>23</v>
      </c>
      <c r="K141" s="91" t="s">
        <v>20</v>
      </c>
      <c r="L141" s="91" t="s">
        <v>23</v>
      </c>
      <c r="M141" s="91" t="s">
        <v>20</v>
      </c>
      <c r="N141" s="90" t="s">
        <v>20</v>
      </c>
      <c r="O141" s="90"/>
      <c r="P141" s="90"/>
      <c r="Q141" s="90"/>
      <c r="R141" s="91"/>
      <c r="S141" s="91"/>
      <c r="T141" s="91"/>
      <c r="U141" s="91"/>
      <c r="V141" s="91"/>
      <c r="W141" s="91"/>
      <c r="X141" s="91"/>
      <c r="Y141" s="93" t="n">
        <f aca="false">Z141*0.9</f>
        <v>6.72090909090909</v>
      </c>
      <c r="Z141" s="94" t="n">
        <f aca="false">IF((AM141) &gt; 3, AM141,3)</f>
        <v>7.46767676767677</v>
      </c>
      <c r="AA141" s="93" t="n">
        <f aca="false">Z141*1.1</f>
        <v>8.21444444444444</v>
      </c>
      <c r="AB141" s="95" t="n">
        <v>10</v>
      </c>
      <c r="AC141" s="96" t="n">
        <f aca="false">COUNT(AN141:BG141)</f>
        <v>10</v>
      </c>
      <c r="AD141" s="97" t="n">
        <f aca="false">COUNTIF(AN141:BG141,"&gt;0")</f>
        <v>9</v>
      </c>
      <c r="AE141" s="98" t="n">
        <f aca="false">AD141/AB141</f>
        <v>0.9</v>
      </c>
      <c r="AF141" s="98" t="n">
        <f aca="false">SLOPE(AN141:BG141,AN$13:BG$13)</f>
        <v>-0.154545454545455</v>
      </c>
      <c r="AG141" s="98" t="n">
        <f aca="false">IF(AD141&gt;0,SUM(AN141:BG141)/AD141,-2)</f>
        <v>1.72222222222222</v>
      </c>
      <c r="AH141" s="99" t="n">
        <f aca="false">AE141/($AM141-$B$3)</f>
        <v>0.364715513712648</v>
      </c>
      <c r="AI141" s="99" t="n">
        <f aca="false">AF141/($AM141-$B$3)</f>
        <v>-0.0626279164961113</v>
      </c>
      <c r="AJ141" s="99" t="n">
        <f aca="false">AG141/($AM141-$B$3)</f>
        <v>0.697912402783463</v>
      </c>
      <c r="AK141" s="99" t="n">
        <f aca="false">SUM(AH141:AJ141)</f>
        <v>1</v>
      </c>
      <c r="AM141" s="28" t="n">
        <f aca="false">AG141+AF141+AE141+B$3</f>
        <v>7.46767676767677</v>
      </c>
      <c r="AN141" s="100" t="n">
        <f aca="false">IF(ISBLANK(E141),"", VLOOKUP(E141,$A$4:$B$8,2,FALSE()))</f>
        <v>2</v>
      </c>
      <c r="AO141" s="100" t="n">
        <f aca="false">IF(ISBLANK(F141),"", VLOOKUP(F141,$A$4:$B$8,2,FALSE()))</f>
        <v>2</v>
      </c>
      <c r="AP141" s="100" t="n">
        <f aca="false">IF(ISBLANK(G141),"", VLOOKUP(G141,$A$4:$B$8,2,FALSE()))</f>
        <v>4</v>
      </c>
      <c r="AQ141" s="100" t="n">
        <f aca="false">IF(ISBLANK(H141),"", VLOOKUP(H141,$A$4:$B$8,2,FALSE()))</f>
        <v>2</v>
      </c>
      <c r="AR141" s="100" t="n">
        <f aca="false">IF(ISBLANK(I141),"", VLOOKUP(I141,$A$4:$B$8,2,FALSE()))</f>
        <v>-1.5</v>
      </c>
      <c r="AS141" s="100" t="n">
        <f aca="false">IF(ISBLANK(J141),"", VLOOKUP(J141,$A$4:$B$8,2,FALSE()))</f>
        <v>2</v>
      </c>
      <c r="AT141" s="100" t="n">
        <f aca="false">IF(ISBLANK(K141),"", VLOOKUP(K141,$A$4:$B$8,2,FALSE()))</f>
        <v>1</v>
      </c>
      <c r="AU141" s="100" t="n">
        <f aca="false">IF(ISBLANK(L141),"", VLOOKUP(L141,$A$4:$B$8,2,FALSE()))</f>
        <v>2</v>
      </c>
      <c r="AV141" s="100" t="n">
        <f aca="false">IF(ISBLANK(M141),"", VLOOKUP(M141,$A$4:$B$8,2,FALSE()))</f>
        <v>1</v>
      </c>
      <c r="AW141" s="100" t="n">
        <f aca="false">IF(ISBLANK(N141),"", VLOOKUP(N141,$A$4:$B$8,2,FALSE()))</f>
        <v>1</v>
      </c>
      <c r="AX141" s="100" t="str">
        <f aca="false">IF(ISBLANK(O141),"", VLOOKUP(O141,$A$4:$B$8,2,FALSE()))</f>
        <v/>
      </c>
      <c r="AY141" s="100" t="str">
        <f aca="false">IF(ISBLANK(P141),"", VLOOKUP(P141,$A$4:$B$8,2,FALSE()))</f>
        <v/>
      </c>
      <c r="AZ141" s="100" t="str">
        <f aca="false">IF(ISBLANK(Q141),"", VLOOKUP(Q141,$A$4:$B$8,2,FALSE()))</f>
        <v/>
      </c>
      <c r="BA141" s="100" t="str">
        <f aca="false">IF(ISBLANK(R141),"", VLOOKUP(R141,$A$4:$B$8,2,FALSE()))</f>
        <v/>
      </c>
      <c r="BB141" s="100" t="str">
        <f aca="false">IF(ISBLANK(S141),"", VLOOKUP(S141,$A$4:$B$8,2,FALSE()))</f>
        <v/>
      </c>
      <c r="BC141" s="100" t="str">
        <f aca="false">IF(ISBLANK(T141),"", VLOOKUP(T141,$A$4:$B$8,2,FALSE()))</f>
        <v/>
      </c>
      <c r="BD141" s="100" t="str">
        <f aca="false">IF(ISBLANK(U141),"", VLOOKUP(U141,$A$4:$B$8,2,FALSE()))</f>
        <v/>
      </c>
      <c r="BE141" s="100" t="str">
        <f aca="false">IF(ISBLANK(V141),"", VLOOKUP(V141,$A$4:$B$8,2,FALSE()))</f>
        <v/>
      </c>
      <c r="BF141" s="100" t="str">
        <f aca="false">IF(ISBLANK(W141),"", VLOOKUP(W141,$A$4:$B$8,2,FALSE()))</f>
        <v/>
      </c>
      <c r="BG141" s="100" t="str">
        <f aca="false">IF(ISBLANK(X141),"", VLOOKUP(X141,$A$4:$B$8,2,FALSE()))</f>
        <v/>
      </c>
    </row>
    <row r="142" customFormat="false" ht="17.6" hidden="false" customHeight="true" outlineLevel="0" collapsed="false">
      <c r="A142" s="88"/>
      <c r="B142" s="88"/>
      <c r="C142" s="89"/>
      <c r="D142" s="89"/>
      <c r="E142" s="90" t="s">
        <v>23</v>
      </c>
      <c r="F142" s="90" t="s">
        <v>26</v>
      </c>
      <c r="G142" s="90" t="s">
        <v>26</v>
      </c>
      <c r="H142" s="90" t="s">
        <v>26</v>
      </c>
      <c r="I142" s="90" t="s">
        <v>26</v>
      </c>
      <c r="J142" s="90" t="s">
        <v>23</v>
      </c>
      <c r="K142" s="90" t="s">
        <v>23</v>
      </c>
      <c r="L142" s="90" t="s">
        <v>26</v>
      </c>
      <c r="M142" s="90" t="s">
        <v>26</v>
      </c>
      <c r="N142" s="90" t="s">
        <v>20</v>
      </c>
      <c r="O142" s="90" t="s">
        <v>26</v>
      </c>
      <c r="P142" s="90" t="s">
        <v>26</v>
      </c>
      <c r="Q142" s="90"/>
      <c r="R142" s="90"/>
      <c r="S142" s="90"/>
      <c r="T142" s="90"/>
      <c r="U142" s="90"/>
      <c r="V142" s="90"/>
      <c r="W142" s="90"/>
      <c r="X142" s="90"/>
      <c r="Y142" s="93" t="n">
        <f aca="false">Z142*0.9</f>
        <v>8.971003996004</v>
      </c>
      <c r="Z142" s="94" t="n">
        <f aca="false">IF((AM142) &gt; 3, AM142,3)</f>
        <v>9.96778221778222</v>
      </c>
      <c r="AA142" s="93" t="n">
        <f aca="false">Z142*1.1</f>
        <v>10.9645604395604</v>
      </c>
      <c r="AB142" s="95" t="n">
        <v>7</v>
      </c>
      <c r="AC142" s="96" t="n">
        <f aca="false">COUNT(AN142:BG142)</f>
        <v>12</v>
      </c>
      <c r="AD142" s="97" t="n">
        <f aca="false">COUNTIF(AN142:BG142,"&gt;0")</f>
        <v>12</v>
      </c>
      <c r="AE142" s="98" t="n">
        <f aca="false">AD142/AB142</f>
        <v>1.71428571428571</v>
      </c>
      <c r="AF142" s="98" t="n">
        <f aca="false">SLOPE(AN142:BG142,AN$13:BG$13)</f>
        <v>0.0034965034965035</v>
      </c>
      <c r="AG142" s="98" t="n">
        <f aca="false">IF(AD142&gt;0,SUM(AN142:BG142)/AD142,-2)</f>
        <v>3.25</v>
      </c>
      <c r="AH142" s="99" t="n">
        <f aca="false">AE142/($AM142-$B$3)</f>
        <v>0.345080689759187</v>
      </c>
      <c r="AI142" s="99" t="n">
        <f aca="false">AF142/($AM142-$B$3)</f>
        <v>0.000703835905685989</v>
      </c>
      <c r="AJ142" s="99" t="n">
        <f aca="false">AG142/($AM142-$B$3)</f>
        <v>0.654215474335126</v>
      </c>
      <c r="AK142" s="99" t="n">
        <f aca="false">SUM(AH142:AJ142)</f>
        <v>1</v>
      </c>
      <c r="AM142" s="28" t="n">
        <f aca="false">AG142+AF142+AE142+B$3</f>
        <v>9.96778221778222</v>
      </c>
      <c r="AN142" s="100" t="n">
        <f aca="false">IF(ISBLANK(E142),"", VLOOKUP(E142,$A$4:$B$8,2,FALSE()))</f>
        <v>2</v>
      </c>
      <c r="AO142" s="100" t="n">
        <f aca="false">IF(ISBLANK(F142),"", VLOOKUP(F142,$A$4:$B$8,2,FALSE()))</f>
        <v>4</v>
      </c>
      <c r="AP142" s="100" t="n">
        <f aca="false">IF(ISBLANK(G142),"", VLOOKUP(G142,$A$4:$B$8,2,FALSE()))</f>
        <v>4</v>
      </c>
      <c r="AQ142" s="100" t="n">
        <f aca="false">IF(ISBLANK(H142),"", VLOOKUP(H142,$A$4:$B$8,2,FALSE()))</f>
        <v>4</v>
      </c>
      <c r="AR142" s="100" t="n">
        <f aca="false">IF(ISBLANK(I142),"", VLOOKUP(I142,$A$4:$B$8,2,FALSE()))</f>
        <v>4</v>
      </c>
      <c r="AS142" s="100" t="n">
        <f aca="false">IF(ISBLANK(J142),"", VLOOKUP(J142,$A$4:$B$8,2,FALSE()))</f>
        <v>2</v>
      </c>
      <c r="AT142" s="100" t="n">
        <f aca="false">IF(ISBLANK(K142),"", VLOOKUP(K142,$A$4:$B$8,2,FALSE()))</f>
        <v>2</v>
      </c>
      <c r="AU142" s="100" t="n">
        <f aca="false">IF(ISBLANK(L142),"", VLOOKUP(L142,$A$4:$B$8,2,FALSE()))</f>
        <v>4</v>
      </c>
      <c r="AV142" s="100" t="n">
        <f aca="false">IF(ISBLANK(M142),"", VLOOKUP(M142,$A$4:$B$8,2,FALSE()))</f>
        <v>4</v>
      </c>
      <c r="AW142" s="100" t="n">
        <f aca="false">IF(ISBLANK(N142),"", VLOOKUP(N142,$A$4:$B$8,2,FALSE()))</f>
        <v>1</v>
      </c>
      <c r="AX142" s="100" t="n">
        <f aca="false">IF(ISBLANK(O142),"", VLOOKUP(O142,$A$4:$B$8,2,FALSE()))</f>
        <v>4</v>
      </c>
      <c r="AY142" s="100" t="n">
        <f aca="false">IF(ISBLANK(P142),"", VLOOKUP(P142,$A$4:$B$8,2,FALSE()))</f>
        <v>4</v>
      </c>
      <c r="AZ142" s="100" t="str">
        <f aca="false">IF(ISBLANK(Q142),"", VLOOKUP(Q142,$A$4:$B$8,2,FALSE()))</f>
        <v/>
      </c>
      <c r="BA142" s="100" t="str">
        <f aca="false">IF(ISBLANK(R142),"", VLOOKUP(R142,$A$4:$B$8,2,FALSE()))</f>
        <v/>
      </c>
      <c r="BB142" s="100" t="str">
        <f aca="false">IF(ISBLANK(S142),"", VLOOKUP(S142,$A$4:$B$8,2,FALSE()))</f>
        <v/>
      </c>
      <c r="BC142" s="100" t="str">
        <f aca="false">IF(ISBLANK(T142),"", VLOOKUP(T142,$A$4:$B$8,2,FALSE()))</f>
        <v/>
      </c>
      <c r="BD142" s="100" t="str">
        <f aca="false">IF(ISBLANK(U142),"", VLOOKUP(U142,$A$4:$B$8,2,FALSE()))</f>
        <v/>
      </c>
      <c r="BE142" s="100" t="str">
        <f aca="false">IF(ISBLANK(V142),"", VLOOKUP(V142,$A$4:$B$8,2,FALSE()))</f>
        <v/>
      </c>
      <c r="BF142" s="100" t="str">
        <f aca="false">IF(ISBLANK(W142),"", VLOOKUP(W142,$A$4:$B$8,2,FALSE()))</f>
        <v/>
      </c>
      <c r="BG142" s="100" t="str">
        <f aca="false">IF(ISBLANK(X142),"", VLOOKUP(X142,$A$4:$B$8,2,FALSE()))</f>
        <v/>
      </c>
    </row>
    <row r="143" customFormat="false" ht="17.6" hidden="false" customHeight="true" outlineLevel="0" collapsed="false">
      <c r="A143" s="88"/>
      <c r="B143" s="88"/>
      <c r="C143" s="89"/>
      <c r="D143" s="89"/>
      <c r="E143" s="90" t="s">
        <v>20</v>
      </c>
      <c r="F143" s="90" t="s">
        <v>23</v>
      </c>
      <c r="G143" s="90" t="s">
        <v>23</v>
      </c>
      <c r="H143" s="90" t="s">
        <v>14</v>
      </c>
      <c r="I143" s="90" t="s">
        <v>23</v>
      </c>
      <c r="J143" s="90" t="s">
        <v>20</v>
      </c>
      <c r="K143" s="90"/>
      <c r="L143" s="90"/>
      <c r="M143" s="90"/>
      <c r="N143" s="90"/>
      <c r="O143" s="90"/>
      <c r="P143" s="90"/>
      <c r="Q143" s="90"/>
      <c r="R143" s="90"/>
      <c r="S143" s="90"/>
      <c r="T143" s="90"/>
      <c r="U143" s="90"/>
      <c r="V143" s="90"/>
      <c r="W143" s="91"/>
      <c r="X143" s="91"/>
      <c r="Y143" s="93" t="n">
        <f aca="false">Z143*0.9</f>
        <v>6.22285714285714</v>
      </c>
      <c r="Z143" s="94" t="n">
        <f aca="false">IF((AM143) &gt; 3, AM143,3)</f>
        <v>6.91428571428571</v>
      </c>
      <c r="AA143" s="93" t="n">
        <f aca="false">Z143*1.1</f>
        <v>7.60571428571429</v>
      </c>
      <c r="AB143" s="95" t="n">
        <v>7</v>
      </c>
      <c r="AC143" s="96" t="n">
        <f aca="false">COUNT(AN143:BG143)</f>
        <v>6</v>
      </c>
      <c r="AD143" s="97" t="n">
        <f aca="false">COUNTIF(AN143:BG143,"&gt;0")</f>
        <v>5</v>
      </c>
      <c r="AE143" s="98" t="n">
        <f aca="false">AD143/AB143</f>
        <v>0.714285714285714</v>
      </c>
      <c r="AF143" s="98" t="n">
        <f aca="false">SLOPE(AN143:BG143,AN$13:BG$13)</f>
        <v>-0.1</v>
      </c>
      <c r="AG143" s="98" t="n">
        <f aca="false">IF(AD143&gt;0,SUM(AN143:BG143)/AD143,-2)</f>
        <v>1.3</v>
      </c>
      <c r="AH143" s="99" t="n">
        <f aca="false">AE143/($AM143-$B$3)</f>
        <v>0.373134328358209</v>
      </c>
      <c r="AI143" s="99" t="n">
        <f aca="false">AF143/($AM143-$B$3)</f>
        <v>-0.0522388059701492</v>
      </c>
      <c r="AJ143" s="99" t="n">
        <f aca="false">AG143/($AM143-$B$3)</f>
        <v>0.67910447761194</v>
      </c>
      <c r="AK143" s="99" t="n">
        <f aca="false">SUM(AH143:AJ143)</f>
        <v>1</v>
      </c>
      <c r="AM143" s="28" t="n">
        <f aca="false">AG143+AF143+AE143+B$3</f>
        <v>6.91428571428571</v>
      </c>
      <c r="AN143" s="100" t="n">
        <f aca="false">IF(ISBLANK(E143),"", VLOOKUP(E143,$A$4:$B$8,2,FALSE()))</f>
        <v>1</v>
      </c>
      <c r="AO143" s="100" t="n">
        <f aca="false">IF(ISBLANK(F143),"", VLOOKUP(F143,$A$4:$B$8,2,FALSE()))</f>
        <v>2</v>
      </c>
      <c r="AP143" s="100" t="n">
        <f aca="false">IF(ISBLANK(G143),"", VLOOKUP(G143,$A$4:$B$8,2,FALSE()))</f>
        <v>2</v>
      </c>
      <c r="AQ143" s="100" t="n">
        <f aca="false">IF(ISBLANK(H143),"", VLOOKUP(H143,$A$4:$B$8,2,FALSE()))</f>
        <v>-1.5</v>
      </c>
      <c r="AR143" s="100" t="n">
        <f aca="false">IF(ISBLANK(I143),"", VLOOKUP(I143,$A$4:$B$8,2,FALSE()))</f>
        <v>2</v>
      </c>
      <c r="AS143" s="100" t="n">
        <f aca="false">IF(ISBLANK(J143),"", VLOOKUP(J143,$A$4:$B$8,2,FALSE()))</f>
        <v>1</v>
      </c>
      <c r="AT143" s="100" t="str">
        <f aca="false">IF(ISBLANK(K143),"", VLOOKUP(K143,$A$4:$B$8,2,FALSE()))</f>
        <v/>
      </c>
      <c r="AU143" s="100" t="str">
        <f aca="false">IF(ISBLANK(L143),"", VLOOKUP(L143,$A$4:$B$8,2,FALSE()))</f>
        <v/>
      </c>
      <c r="AV143" s="100" t="str">
        <f aca="false">IF(ISBLANK(M143),"", VLOOKUP(M143,$A$4:$B$8,2,FALSE()))</f>
        <v/>
      </c>
      <c r="AW143" s="100" t="str">
        <f aca="false">IF(ISBLANK(N143),"", VLOOKUP(N143,$A$4:$B$8,2,FALSE()))</f>
        <v/>
      </c>
      <c r="AX143" s="100" t="str">
        <f aca="false">IF(ISBLANK(O143),"", VLOOKUP(O143,$A$4:$B$8,2,FALSE()))</f>
        <v/>
      </c>
      <c r="AY143" s="100" t="str">
        <f aca="false">IF(ISBLANK(P143),"", VLOOKUP(P143,$A$4:$B$8,2,FALSE()))</f>
        <v/>
      </c>
      <c r="AZ143" s="100" t="str">
        <f aca="false">IF(ISBLANK(Q143),"", VLOOKUP(Q143,$A$4:$B$8,2,FALSE()))</f>
        <v/>
      </c>
      <c r="BA143" s="100" t="str">
        <f aca="false">IF(ISBLANK(R143),"", VLOOKUP(R143,$A$4:$B$8,2,FALSE()))</f>
        <v/>
      </c>
      <c r="BB143" s="100" t="str">
        <f aca="false">IF(ISBLANK(S143),"", VLOOKUP(S143,$A$4:$B$8,2,FALSE()))</f>
        <v/>
      </c>
      <c r="BC143" s="100" t="str">
        <f aca="false">IF(ISBLANK(T143),"", VLOOKUP(T143,$A$4:$B$8,2,FALSE()))</f>
        <v/>
      </c>
      <c r="BD143" s="100" t="str">
        <f aca="false">IF(ISBLANK(U143),"", VLOOKUP(U143,$A$4:$B$8,2,FALSE()))</f>
        <v/>
      </c>
      <c r="BE143" s="100" t="str">
        <f aca="false">IF(ISBLANK(V143),"", VLOOKUP(V143,$A$4:$B$8,2,FALSE()))</f>
        <v/>
      </c>
      <c r="BF143" s="100" t="str">
        <f aca="false">IF(ISBLANK(W143),"", VLOOKUP(W143,$A$4:$B$8,2,FALSE()))</f>
        <v/>
      </c>
      <c r="BG143" s="100" t="str">
        <f aca="false">IF(ISBLANK(X143),"", VLOOKUP(X143,$A$4:$B$8,2,FALSE()))</f>
        <v/>
      </c>
    </row>
    <row r="144" customFormat="false" ht="17.6" hidden="false" customHeight="true" outlineLevel="0" collapsed="false">
      <c r="A144" s="88"/>
      <c r="B144" s="88"/>
      <c r="C144" s="89"/>
      <c r="D144" s="89"/>
      <c r="E144" s="90" t="s">
        <v>14</v>
      </c>
      <c r="F144" s="90" t="s">
        <v>14</v>
      </c>
      <c r="G144" s="90" t="s">
        <v>20</v>
      </c>
      <c r="H144" s="90" t="s">
        <v>20</v>
      </c>
      <c r="I144" s="90" t="s">
        <v>14</v>
      </c>
      <c r="J144" s="90" t="s">
        <v>23</v>
      </c>
      <c r="K144" s="90" t="s">
        <v>20</v>
      </c>
      <c r="L144" s="90" t="s">
        <v>20</v>
      </c>
      <c r="M144" s="90" t="s">
        <v>17</v>
      </c>
      <c r="N144" s="90"/>
      <c r="O144" s="90"/>
      <c r="P144" s="90"/>
      <c r="Q144" s="90"/>
      <c r="R144" s="91"/>
      <c r="S144" s="91"/>
      <c r="T144" s="91"/>
      <c r="U144" s="91"/>
      <c r="V144" s="91"/>
      <c r="W144" s="91"/>
      <c r="X144" s="91"/>
      <c r="Y144" s="93" t="n">
        <f aca="false">Z144*0.9</f>
        <v>5.60635714285714</v>
      </c>
      <c r="Z144" s="94" t="n">
        <f aca="false">IF((AM144) &gt; 3, AM144,3)</f>
        <v>6.22928571428571</v>
      </c>
      <c r="AA144" s="93" t="n">
        <f aca="false">Z144*1.1</f>
        <v>6.85221428571429</v>
      </c>
      <c r="AB144" s="95" t="n">
        <v>7</v>
      </c>
      <c r="AC144" s="96" t="n">
        <f aca="false">COUNT(AN144:BG144)</f>
        <v>9</v>
      </c>
      <c r="AD144" s="97" t="n">
        <f aca="false">COUNTIF(AN144:BG144,"&gt;0")</f>
        <v>5</v>
      </c>
      <c r="AE144" s="98" t="n">
        <f aca="false">AD144/AB144</f>
        <v>0.714285714285714</v>
      </c>
      <c r="AF144" s="98" t="n">
        <f aca="false">SLOPE(AN144:BG144,AN$13:BG$13)</f>
        <v>0.235</v>
      </c>
      <c r="AG144" s="98" t="n">
        <f aca="false">IF(AD144&gt;0,SUM(AN144:BG144)/AD144,-2)</f>
        <v>0.28</v>
      </c>
      <c r="AH144" s="99" t="n">
        <f aca="false">AE144/($AM144-$B$3)</f>
        <v>0.581057524694945</v>
      </c>
      <c r="AI144" s="99" t="n">
        <f aca="false">AF144/($AM144-$B$3)</f>
        <v>0.191167925624637</v>
      </c>
      <c r="AJ144" s="99" t="n">
        <f aca="false">AG144/($AM144-$B$3)</f>
        <v>0.227774549680418</v>
      </c>
      <c r="AK144" s="99" t="n">
        <f aca="false">SUM(AH144:AJ144)</f>
        <v>1</v>
      </c>
      <c r="AM144" s="28" t="n">
        <f aca="false">AG144+AF144+AE144+B$3</f>
        <v>6.22928571428571</v>
      </c>
      <c r="AN144" s="100" t="n">
        <f aca="false">IF(ISBLANK(E144),"", VLOOKUP(E144,$A$4:$B$8,2,FALSE()))</f>
        <v>-1.5</v>
      </c>
      <c r="AO144" s="100" t="n">
        <f aca="false">IF(ISBLANK(F144),"", VLOOKUP(F144,$A$4:$B$8,2,FALSE()))</f>
        <v>-1.5</v>
      </c>
      <c r="AP144" s="100" t="n">
        <f aca="false">IF(ISBLANK(G144),"", VLOOKUP(G144,$A$4:$B$8,2,FALSE()))</f>
        <v>1</v>
      </c>
      <c r="AQ144" s="100" t="n">
        <f aca="false">IF(ISBLANK(H144),"", VLOOKUP(H144,$A$4:$B$8,2,FALSE()))</f>
        <v>1</v>
      </c>
      <c r="AR144" s="100" t="n">
        <f aca="false">IF(ISBLANK(I144),"", VLOOKUP(I144,$A$4:$B$8,2,FALSE()))</f>
        <v>-1.5</v>
      </c>
      <c r="AS144" s="100" t="n">
        <f aca="false">IF(ISBLANK(J144),"", VLOOKUP(J144,$A$4:$B$8,2,FALSE()))</f>
        <v>2</v>
      </c>
      <c r="AT144" s="100" t="n">
        <f aca="false">IF(ISBLANK(K144),"", VLOOKUP(K144,$A$4:$B$8,2,FALSE()))</f>
        <v>1</v>
      </c>
      <c r="AU144" s="100" t="n">
        <f aca="false">IF(ISBLANK(L144),"", VLOOKUP(L144,$A$4:$B$8,2,FALSE()))</f>
        <v>1</v>
      </c>
      <c r="AV144" s="100" t="n">
        <f aca="false">IF(ISBLANK(M144),"", VLOOKUP(M144,$A$4:$B$8,2,FALSE()))</f>
        <v>-0.1</v>
      </c>
      <c r="AW144" s="100" t="str">
        <f aca="false">IF(ISBLANK(N144),"", VLOOKUP(N144,$A$4:$B$8,2,FALSE()))</f>
        <v/>
      </c>
      <c r="AX144" s="100" t="str">
        <f aca="false">IF(ISBLANK(O144),"", VLOOKUP(O144,$A$4:$B$8,2,FALSE()))</f>
        <v/>
      </c>
      <c r="AY144" s="100" t="str">
        <f aca="false">IF(ISBLANK(P144),"", VLOOKUP(P144,$A$4:$B$8,2,FALSE()))</f>
        <v/>
      </c>
      <c r="AZ144" s="100" t="str">
        <f aca="false">IF(ISBLANK(Q144),"", VLOOKUP(Q144,$A$4:$B$8,2,FALSE()))</f>
        <v/>
      </c>
      <c r="BA144" s="100" t="str">
        <f aca="false">IF(ISBLANK(R144),"", VLOOKUP(R144,$A$4:$B$8,2,FALSE()))</f>
        <v/>
      </c>
      <c r="BB144" s="100" t="str">
        <f aca="false">IF(ISBLANK(S144),"", VLOOKUP(S144,$A$4:$B$8,2,FALSE()))</f>
        <v/>
      </c>
      <c r="BC144" s="100" t="str">
        <f aca="false">IF(ISBLANK(T144),"", VLOOKUP(T144,$A$4:$B$8,2,FALSE()))</f>
        <v/>
      </c>
      <c r="BD144" s="100" t="str">
        <f aca="false">IF(ISBLANK(U144),"", VLOOKUP(U144,$A$4:$B$8,2,FALSE()))</f>
        <v/>
      </c>
      <c r="BE144" s="100" t="str">
        <f aca="false">IF(ISBLANK(V144),"", VLOOKUP(V144,$A$4:$B$8,2,FALSE()))</f>
        <v/>
      </c>
      <c r="BF144" s="100" t="str">
        <f aca="false">IF(ISBLANK(W144),"", VLOOKUP(W144,$A$4:$B$8,2,FALSE()))</f>
        <v/>
      </c>
      <c r="BG144" s="100" t="str">
        <f aca="false">IF(ISBLANK(X144),"", VLOOKUP(X144,$A$4:$B$8,2,FALSE()))</f>
        <v/>
      </c>
    </row>
    <row r="145" customFormat="false" ht="17.6" hidden="false" customHeight="true" outlineLevel="0" collapsed="false">
      <c r="A145" s="88"/>
      <c r="B145" s="88"/>
      <c r="C145" s="89"/>
      <c r="D145" s="89"/>
      <c r="E145" s="90" t="s">
        <v>20</v>
      </c>
      <c r="F145" s="90" t="s">
        <v>20</v>
      </c>
      <c r="G145" s="90" t="s">
        <v>14</v>
      </c>
      <c r="H145" s="90" t="s">
        <v>20</v>
      </c>
      <c r="I145" s="90" t="s">
        <v>23</v>
      </c>
      <c r="J145" s="90" t="s">
        <v>20</v>
      </c>
      <c r="K145" s="90" t="s">
        <v>20</v>
      </c>
      <c r="L145" s="90" t="s">
        <v>26</v>
      </c>
      <c r="M145" s="90"/>
      <c r="N145" s="90"/>
      <c r="O145" s="90"/>
      <c r="P145" s="90"/>
      <c r="Q145" s="90"/>
      <c r="R145" s="90"/>
      <c r="S145" s="91"/>
      <c r="T145" s="91"/>
      <c r="U145" s="91"/>
      <c r="V145" s="91"/>
      <c r="W145" s="92"/>
      <c r="X145" s="92"/>
      <c r="Y145" s="93" t="n">
        <f aca="false">Z145*0.9</f>
        <v>6.9375</v>
      </c>
      <c r="Z145" s="94" t="n">
        <f aca="false">IF((AM145) &gt; 3, AM145,3)</f>
        <v>7.70833333333333</v>
      </c>
      <c r="AA145" s="93" t="n">
        <f aca="false">Z145*1.1</f>
        <v>8.47916666666667</v>
      </c>
      <c r="AB145" s="95" t="n">
        <v>7</v>
      </c>
      <c r="AC145" s="96" t="n">
        <f aca="false">COUNT(AN145:BG145)</f>
        <v>8</v>
      </c>
      <c r="AD145" s="97" t="n">
        <f aca="false">COUNTIF(AN145:BG145,"&gt;0")</f>
        <v>7</v>
      </c>
      <c r="AE145" s="98" t="n">
        <f aca="false">AD145/AB145</f>
        <v>1</v>
      </c>
      <c r="AF145" s="98" t="n">
        <f aca="false">SLOPE(AN145:BG145,AN$13:BG$13)</f>
        <v>0.351190476190476</v>
      </c>
      <c r="AG145" s="98" t="n">
        <f aca="false">IF(AD145&gt;0,SUM(AN145:BG145)/AD145,-2)</f>
        <v>1.35714285714286</v>
      </c>
      <c r="AH145" s="99" t="n">
        <f aca="false">AE145/($AM145-$B$3)</f>
        <v>0.369230769230769</v>
      </c>
      <c r="AI145" s="99" t="n">
        <f aca="false">AF145/($AM145-$B$3)</f>
        <v>0.12967032967033</v>
      </c>
      <c r="AJ145" s="99" t="n">
        <f aca="false">AG145/($AM145-$B$3)</f>
        <v>0.501098901098901</v>
      </c>
      <c r="AK145" s="99" t="n">
        <f aca="false">SUM(AH145:AJ145)</f>
        <v>1</v>
      </c>
      <c r="AM145" s="28" t="n">
        <f aca="false">AG145+AF145+AE145+B$3</f>
        <v>7.70833333333333</v>
      </c>
      <c r="AN145" s="100" t="n">
        <f aca="false">IF(ISBLANK(E145),"", VLOOKUP(E145,$A$4:$B$8,2,FALSE()))</f>
        <v>1</v>
      </c>
      <c r="AO145" s="100" t="n">
        <f aca="false">IF(ISBLANK(F145),"", VLOOKUP(F145,$A$4:$B$8,2,FALSE()))</f>
        <v>1</v>
      </c>
      <c r="AP145" s="100" t="n">
        <f aca="false">IF(ISBLANK(G145),"", VLOOKUP(G145,$A$4:$B$8,2,FALSE()))</f>
        <v>-1.5</v>
      </c>
      <c r="AQ145" s="100" t="n">
        <f aca="false">IF(ISBLANK(H145),"", VLOOKUP(H145,$A$4:$B$8,2,FALSE()))</f>
        <v>1</v>
      </c>
      <c r="AR145" s="100" t="n">
        <f aca="false">IF(ISBLANK(I145),"", VLOOKUP(I145,$A$4:$B$8,2,FALSE()))</f>
        <v>2</v>
      </c>
      <c r="AS145" s="100" t="n">
        <f aca="false">IF(ISBLANK(J145),"", VLOOKUP(J145,$A$4:$B$8,2,FALSE()))</f>
        <v>1</v>
      </c>
      <c r="AT145" s="100" t="n">
        <f aca="false">IF(ISBLANK(K145),"", VLOOKUP(K145,$A$4:$B$8,2,FALSE()))</f>
        <v>1</v>
      </c>
      <c r="AU145" s="100" t="n">
        <f aca="false">IF(ISBLANK(L145),"", VLOOKUP(L145,$A$4:$B$8,2,FALSE()))</f>
        <v>4</v>
      </c>
      <c r="AV145" s="100" t="str">
        <f aca="false">IF(ISBLANK(M145),"", VLOOKUP(M145,$A$4:$B$8,2,FALSE()))</f>
        <v/>
      </c>
      <c r="AW145" s="100" t="str">
        <f aca="false">IF(ISBLANK(N145),"", VLOOKUP(N145,$A$4:$B$8,2,FALSE()))</f>
        <v/>
      </c>
      <c r="AX145" s="100" t="str">
        <f aca="false">IF(ISBLANK(O145),"", VLOOKUP(O145,$A$4:$B$8,2,FALSE()))</f>
        <v/>
      </c>
      <c r="AY145" s="100" t="str">
        <f aca="false">IF(ISBLANK(P145),"", VLOOKUP(P145,$A$4:$B$8,2,FALSE()))</f>
        <v/>
      </c>
      <c r="AZ145" s="100" t="str">
        <f aca="false">IF(ISBLANK(Q145),"", VLOOKUP(Q145,$A$4:$B$8,2,FALSE()))</f>
        <v/>
      </c>
      <c r="BA145" s="100" t="str">
        <f aca="false">IF(ISBLANK(R145),"", VLOOKUP(R145,$A$4:$B$8,2,FALSE()))</f>
        <v/>
      </c>
      <c r="BB145" s="100" t="str">
        <f aca="false">IF(ISBLANK(S145),"", VLOOKUP(S145,$A$4:$B$8,2,FALSE()))</f>
        <v/>
      </c>
      <c r="BC145" s="100" t="str">
        <f aca="false">IF(ISBLANK(T145),"", VLOOKUP(T145,$A$4:$B$8,2,FALSE()))</f>
        <v/>
      </c>
      <c r="BD145" s="100" t="str">
        <f aca="false">IF(ISBLANK(U145),"", VLOOKUP(U145,$A$4:$B$8,2,FALSE()))</f>
        <v/>
      </c>
      <c r="BE145" s="100" t="str">
        <f aca="false">IF(ISBLANK(V145),"", VLOOKUP(V145,$A$4:$B$8,2,FALSE()))</f>
        <v/>
      </c>
      <c r="BF145" s="100" t="str">
        <f aca="false">IF(ISBLANK(W145),"", VLOOKUP(W145,$A$4:$B$8,2,FALSE()))</f>
        <v/>
      </c>
      <c r="BG145" s="100" t="str">
        <f aca="false">IF(ISBLANK(X145),"", VLOOKUP(X145,$A$4:$B$8,2,FALSE()))</f>
        <v/>
      </c>
    </row>
    <row r="146" customFormat="false" ht="17.6" hidden="false" customHeight="true" outlineLevel="0" collapsed="false">
      <c r="A146" s="88"/>
      <c r="B146" s="88"/>
      <c r="C146" s="89"/>
      <c r="D146" s="89"/>
      <c r="E146" s="90" t="s">
        <v>23</v>
      </c>
      <c r="F146" s="90" t="s">
        <v>23</v>
      </c>
      <c r="G146" s="90" t="s">
        <v>23</v>
      </c>
      <c r="H146" s="90" t="s">
        <v>26</v>
      </c>
      <c r="I146" s="90" t="s">
        <v>26</v>
      </c>
      <c r="J146" s="90" t="s">
        <v>26</v>
      </c>
      <c r="K146" s="90" t="s">
        <v>23</v>
      </c>
      <c r="L146" s="90" t="s">
        <v>23</v>
      </c>
      <c r="M146" s="90"/>
      <c r="N146" s="90"/>
      <c r="O146" s="90"/>
      <c r="P146" s="90"/>
      <c r="Q146" s="90"/>
      <c r="R146" s="91"/>
      <c r="S146" s="91"/>
      <c r="T146" s="91"/>
      <c r="U146" s="91"/>
      <c r="V146" s="91"/>
      <c r="W146" s="91"/>
      <c r="X146" s="91"/>
      <c r="Y146" s="93" t="n">
        <f aca="false">Z146*0.9</f>
        <v>8.06785714285715</v>
      </c>
      <c r="Z146" s="94" t="n">
        <f aca="false">IF((AM146) &gt; 3, AM146,3)</f>
        <v>8.96428571428572</v>
      </c>
      <c r="AA146" s="93" t="n">
        <f aca="false">Z146*1.1</f>
        <v>9.86071428571429</v>
      </c>
      <c r="AB146" s="95" t="n">
        <v>7</v>
      </c>
      <c r="AC146" s="96" t="n">
        <f aca="false">COUNT(AN146:BG146)</f>
        <v>8</v>
      </c>
      <c r="AD146" s="97" t="n">
        <f aca="false">COUNTIF(AN146:BG146,"&gt;0")</f>
        <v>8</v>
      </c>
      <c r="AE146" s="98" t="n">
        <f aca="false">AD146/AB146</f>
        <v>1.14285714285714</v>
      </c>
      <c r="AF146" s="98" t="n">
        <f aca="false">SLOPE(AN146:BG146,AN$13:BG$13)</f>
        <v>0.0714285714285714</v>
      </c>
      <c r="AG146" s="98" t="n">
        <f aca="false">IF(AD146&gt;0,SUM(AN146:BG146)/AD146,-2)</f>
        <v>2.75</v>
      </c>
      <c r="AH146" s="99" t="n">
        <f aca="false">AE146/($AM146-$B$3)</f>
        <v>0.288288288288288</v>
      </c>
      <c r="AI146" s="99" t="n">
        <f aca="false">AF146/($AM146-$B$3)</f>
        <v>0.018018018018018</v>
      </c>
      <c r="AJ146" s="99" t="n">
        <f aca="false">AG146/($AM146-$B$3)</f>
        <v>0.693693693693693</v>
      </c>
      <c r="AK146" s="99" t="n">
        <f aca="false">SUM(AH146:AJ146)</f>
        <v>1</v>
      </c>
      <c r="AM146" s="28" t="n">
        <f aca="false">AG146+AF146+AE146+B$3</f>
        <v>8.96428571428572</v>
      </c>
      <c r="AN146" s="100" t="n">
        <f aca="false">IF(ISBLANK(E146),"", VLOOKUP(E146,$A$4:$B$8,2,FALSE()))</f>
        <v>2</v>
      </c>
      <c r="AO146" s="100" t="n">
        <f aca="false">IF(ISBLANK(F146),"", VLOOKUP(F146,$A$4:$B$8,2,FALSE()))</f>
        <v>2</v>
      </c>
      <c r="AP146" s="100" t="n">
        <f aca="false">IF(ISBLANK(G146),"", VLOOKUP(G146,$A$4:$B$8,2,FALSE()))</f>
        <v>2</v>
      </c>
      <c r="AQ146" s="100" t="n">
        <f aca="false">IF(ISBLANK(H146),"", VLOOKUP(H146,$A$4:$B$8,2,FALSE()))</f>
        <v>4</v>
      </c>
      <c r="AR146" s="100" t="n">
        <f aca="false">IF(ISBLANK(I146),"", VLOOKUP(I146,$A$4:$B$8,2,FALSE()))</f>
        <v>4</v>
      </c>
      <c r="AS146" s="100" t="n">
        <f aca="false">IF(ISBLANK(J146),"", VLOOKUP(J146,$A$4:$B$8,2,FALSE()))</f>
        <v>4</v>
      </c>
      <c r="AT146" s="100" t="n">
        <f aca="false">IF(ISBLANK(K146),"", VLOOKUP(K146,$A$4:$B$8,2,FALSE()))</f>
        <v>2</v>
      </c>
      <c r="AU146" s="100" t="n">
        <f aca="false">IF(ISBLANK(L146),"", VLOOKUP(L146,$A$4:$B$8,2,FALSE()))</f>
        <v>2</v>
      </c>
      <c r="AV146" s="100" t="str">
        <f aca="false">IF(ISBLANK(M146),"", VLOOKUP(M146,$A$4:$B$8,2,FALSE()))</f>
        <v/>
      </c>
      <c r="AW146" s="100" t="str">
        <f aca="false">IF(ISBLANK(N146),"", VLOOKUP(N146,$A$4:$B$8,2,FALSE()))</f>
        <v/>
      </c>
      <c r="AX146" s="100" t="str">
        <f aca="false">IF(ISBLANK(O146),"", VLOOKUP(O146,$A$4:$B$8,2,FALSE()))</f>
        <v/>
      </c>
      <c r="AY146" s="100" t="str">
        <f aca="false">IF(ISBLANK(P146),"", VLOOKUP(P146,$A$4:$B$8,2,FALSE()))</f>
        <v/>
      </c>
      <c r="AZ146" s="100" t="str">
        <f aca="false">IF(ISBLANK(Q146),"", VLOOKUP(Q146,$A$4:$B$8,2,FALSE()))</f>
        <v/>
      </c>
      <c r="BA146" s="100" t="str">
        <f aca="false">IF(ISBLANK(R146),"", VLOOKUP(R146,$A$4:$B$8,2,FALSE()))</f>
        <v/>
      </c>
      <c r="BB146" s="100" t="str">
        <f aca="false">IF(ISBLANK(S146),"", VLOOKUP(S146,$A$4:$B$8,2,FALSE()))</f>
        <v/>
      </c>
      <c r="BC146" s="100" t="str">
        <f aca="false">IF(ISBLANK(T146),"", VLOOKUP(T146,$A$4:$B$8,2,FALSE()))</f>
        <v/>
      </c>
      <c r="BD146" s="100" t="str">
        <f aca="false">IF(ISBLANK(U146),"", VLOOKUP(U146,$A$4:$B$8,2,FALSE()))</f>
        <v/>
      </c>
      <c r="BE146" s="100" t="str">
        <f aca="false">IF(ISBLANK(V146),"", VLOOKUP(V146,$A$4:$B$8,2,FALSE()))</f>
        <v/>
      </c>
      <c r="BF146" s="100" t="str">
        <f aca="false">IF(ISBLANK(W146),"", VLOOKUP(W146,$A$4:$B$8,2,FALSE()))</f>
        <v/>
      </c>
      <c r="BG146" s="100" t="str">
        <f aca="false">IF(ISBLANK(X146),"", VLOOKUP(X146,$A$4:$B$8,2,FALSE()))</f>
        <v/>
      </c>
    </row>
    <row r="147" customFormat="false" ht="17.6" hidden="false" customHeight="true" outlineLevel="0" collapsed="false">
      <c r="A147" s="88"/>
      <c r="B147" s="88"/>
      <c r="C147" s="89"/>
      <c r="D147" s="89"/>
      <c r="E147" s="90" t="s">
        <v>14</v>
      </c>
      <c r="F147" s="90" t="s">
        <v>14</v>
      </c>
      <c r="G147" s="90" t="s">
        <v>14</v>
      </c>
      <c r="H147" s="90" t="s">
        <v>23</v>
      </c>
      <c r="I147" s="90" t="s">
        <v>20</v>
      </c>
      <c r="J147" s="90" t="s">
        <v>20</v>
      </c>
      <c r="K147" s="90"/>
      <c r="L147" s="90"/>
      <c r="M147" s="90"/>
      <c r="N147" s="90"/>
      <c r="O147" s="90"/>
      <c r="P147" s="90"/>
      <c r="Q147" s="90"/>
      <c r="R147" s="91"/>
      <c r="S147" s="91"/>
      <c r="T147" s="91"/>
      <c r="U147" s="91"/>
      <c r="V147" s="91"/>
      <c r="W147" s="91"/>
      <c r="X147" s="91"/>
      <c r="Y147" s="93" t="n">
        <f aca="false">Z147*0.9</f>
        <v>5.34</v>
      </c>
      <c r="Z147" s="94" t="n">
        <f aca="false">IF((AM147) &gt; 3, AM147,3)</f>
        <v>5.93333333333333</v>
      </c>
      <c r="AA147" s="93" t="n">
        <f aca="false">Z147*1.1</f>
        <v>6.52666666666667</v>
      </c>
      <c r="AB147" s="95" t="n">
        <v>7</v>
      </c>
      <c r="AC147" s="96" t="n">
        <f aca="false">COUNT(AN147:BG147)</f>
        <v>6</v>
      </c>
      <c r="AD147" s="97" t="n">
        <f aca="false">COUNTIF(AN147:BG147,"&gt;0")</f>
        <v>3</v>
      </c>
      <c r="AE147" s="98" t="n">
        <f aca="false">AD147/AB147</f>
        <v>0.428571428571429</v>
      </c>
      <c r="AF147" s="98" t="n">
        <f aca="false">SLOPE(AN147:BG147,AN$13:BG$13)</f>
        <v>0.671428571428571</v>
      </c>
      <c r="AG147" s="98" t="n">
        <f aca="false">IF(AD147&gt;0,SUM(AN147:BG147)/AD147,-2)</f>
        <v>-0.166666666666667</v>
      </c>
      <c r="AH147" s="99" t="n">
        <f aca="false">AE147/($AM147-$B$3)</f>
        <v>0.459183673469388</v>
      </c>
      <c r="AI147" s="99" t="n">
        <f aca="false">AF147/($AM147-$B$3)</f>
        <v>0.719387755102041</v>
      </c>
      <c r="AJ147" s="99" t="n">
        <f aca="false">AG147/($AM147-$B$3)</f>
        <v>-0.178571428571429</v>
      </c>
      <c r="AK147" s="99" t="n">
        <f aca="false">SUM(AH147:AJ147)</f>
        <v>1</v>
      </c>
      <c r="AM147" s="28" t="n">
        <f aca="false">AG147+AF147+AE147+B$3</f>
        <v>5.93333333333333</v>
      </c>
      <c r="AN147" s="100" t="n">
        <f aca="false">IF(ISBLANK(E147),"", VLOOKUP(E147,$A$4:$B$8,2,FALSE()))</f>
        <v>-1.5</v>
      </c>
      <c r="AO147" s="100" t="n">
        <f aca="false">IF(ISBLANK(F147),"", VLOOKUP(F147,$A$4:$B$8,2,FALSE()))</f>
        <v>-1.5</v>
      </c>
      <c r="AP147" s="100" t="n">
        <f aca="false">IF(ISBLANK(G147),"", VLOOKUP(G147,$A$4:$B$8,2,FALSE()))</f>
        <v>-1.5</v>
      </c>
      <c r="AQ147" s="100" t="n">
        <f aca="false">IF(ISBLANK(H147),"", VLOOKUP(H147,$A$4:$B$8,2,FALSE()))</f>
        <v>2</v>
      </c>
      <c r="AR147" s="100" t="n">
        <f aca="false">IF(ISBLANK(I147),"", VLOOKUP(I147,$A$4:$B$8,2,FALSE()))</f>
        <v>1</v>
      </c>
      <c r="AS147" s="100" t="n">
        <f aca="false">IF(ISBLANK(J147),"", VLOOKUP(J147,$A$4:$B$8,2,FALSE()))</f>
        <v>1</v>
      </c>
      <c r="AT147" s="100" t="str">
        <f aca="false">IF(ISBLANK(K147),"", VLOOKUP(K147,$A$4:$B$8,2,FALSE()))</f>
        <v/>
      </c>
      <c r="AU147" s="100" t="str">
        <f aca="false">IF(ISBLANK(L147),"", VLOOKUP(L147,$A$4:$B$8,2,FALSE()))</f>
        <v/>
      </c>
      <c r="AV147" s="100" t="str">
        <f aca="false">IF(ISBLANK(M147),"", VLOOKUP(M147,$A$4:$B$8,2,FALSE()))</f>
        <v/>
      </c>
      <c r="AW147" s="100" t="str">
        <f aca="false">IF(ISBLANK(N147),"", VLOOKUP(N147,$A$4:$B$8,2,FALSE()))</f>
        <v/>
      </c>
      <c r="AX147" s="100" t="str">
        <f aca="false">IF(ISBLANK(O147),"", VLOOKUP(O147,$A$4:$B$8,2,FALSE()))</f>
        <v/>
      </c>
      <c r="AY147" s="100" t="str">
        <f aca="false">IF(ISBLANK(P147),"", VLOOKUP(P147,$A$4:$B$8,2,FALSE()))</f>
        <v/>
      </c>
      <c r="AZ147" s="100" t="str">
        <f aca="false">IF(ISBLANK(Q147),"", VLOOKUP(Q147,$A$4:$B$8,2,FALSE()))</f>
        <v/>
      </c>
      <c r="BA147" s="100" t="str">
        <f aca="false">IF(ISBLANK(R147),"", VLOOKUP(R147,$A$4:$B$8,2,FALSE()))</f>
        <v/>
      </c>
      <c r="BB147" s="100" t="str">
        <f aca="false">IF(ISBLANK(S147),"", VLOOKUP(S147,$A$4:$B$8,2,FALSE()))</f>
        <v/>
      </c>
      <c r="BC147" s="100" t="str">
        <f aca="false">IF(ISBLANK(T147),"", VLOOKUP(T147,$A$4:$B$8,2,FALSE()))</f>
        <v/>
      </c>
      <c r="BD147" s="100" t="str">
        <f aca="false">IF(ISBLANK(U147),"", VLOOKUP(U147,$A$4:$B$8,2,FALSE()))</f>
        <v/>
      </c>
      <c r="BE147" s="100" t="str">
        <f aca="false">IF(ISBLANK(V147),"", VLOOKUP(V147,$A$4:$B$8,2,FALSE()))</f>
        <v/>
      </c>
      <c r="BF147" s="100" t="str">
        <f aca="false">IF(ISBLANK(W147),"", VLOOKUP(W147,$A$4:$B$8,2,FALSE()))</f>
        <v/>
      </c>
      <c r="BG147" s="100" t="str">
        <f aca="false">IF(ISBLANK(X147),"", VLOOKUP(X147,$A$4:$B$8,2,FALSE()))</f>
        <v/>
      </c>
    </row>
    <row r="148" customFormat="false" ht="17.6" hidden="false" customHeight="true" outlineLevel="0" collapsed="false">
      <c r="A148" s="88"/>
      <c r="B148" s="88"/>
      <c r="C148" s="89"/>
      <c r="D148" s="89"/>
      <c r="E148" s="90" t="s">
        <v>26</v>
      </c>
      <c r="F148" s="90" t="s">
        <v>23</v>
      </c>
      <c r="G148" s="90" t="s">
        <v>14</v>
      </c>
      <c r="H148" s="90" t="s">
        <v>23</v>
      </c>
      <c r="I148" s="90" t="s">
        <v>26</v>
      </c>
      <c r="J148" s="90" t="s">
        <v>23</v>
      </c>
      <c r="K148" s="90"/>
      <c r="L148" s="90"/>
      <c r="M148" s="90"/>
      <c r="N148" s="90"/>
      <c r="O148" s="90"/>
      <c r="P148" s="90"/>
      <c r="Q148" s="90"/>
      <c r="R148" s="90"/>
      <c r="S148" s="90"/>
      <c r="T148" s="90"/>
      <c r="U148" s="91"/>
      <c r="V148" s="91"/>
      <c r="W148" s="91"/>
      <c r="X148" s="91"/>
      <c r="Y148" s="93" t="n">
        <f aca="false">Z148*0.9</f>
        <v>7.38</v>
      </c>
      <c r="Z148" s="94" t="n">
        <f aca="false">IF((AM148) &gt; 3, AM148,3)</f>
        <v>8.2</v>
      </c>
      <c r="AA148" s="93" t="n">
        <f aca="false">Z148*1.1</f>
        <v>9.02</v>
      </c>
      <c r="AB148" s="95" t="n">
        <v>7</v>
      </c>
      <c r="AC148" s="96" t="n">
        <f aca="false">COUNT(AN148:BG148)</f>
        <v>6</v>
      </c>
      <c r="AD148" s="97" t="n">
        <f aca="false">COUNTIF(AN148:BG148,"&gt;0")</f>
        <v>5</v>
      </c>
      <c r="AE148" s="98" t="n">
        <f aca="false">AD148/AB148</f>
        <v>0.714285714285714</v>
      </c>
      <c r="AF148" s="98" t="n">
        <f aca="false">SLOPE(AN148:BG148,AN$13:BG$13)</f>
        <v>-0.0142857142857143</v>
      </c>
      <c r="AG148" s="98" t="n">
        <f aca="false">IF(AD148&gt;0,SUM(AN148:BG148)/AD148,-2)</f>
        <v>2.5</v>
      </c>
      <c r="AH148" s="99" t="n">
        <f aca="false">AE148/($AM148-$B$3)</f>
        <v>0.223214285714286</v>
      </c>
      <c r="AI148" s="99" t="n">
        <f aca="false">AF148/($AM148-$B$3)</f>
        <v>-0.00446428571428571</v>
      </c>
      <c r="AJ148" s="99" t="n">
        <f aca="false">AG148/($AM148-$B$3)</f>
        <v>0.78125</v>
      </c>
      <c r="AK148" s="99" t="n">
        <f aca="false">SUM(AH148:AJ148)</f>
        <v>1</v>
      </c>
      <c r="AM148" s="28" t="n">
        <f aca="false">AG148+AF148+AE148+B$3</f>
        <v>8.2</v>
      </c>
      <c r="AN148" s="100" t="n">
        <f aca="false">IF(ISBLANK(E148),"", VLOOKUP(E148,$A$4:$B$8,2,FALSE()))</f>
        <v>4</v>
      </c>
      <c r="AO148" s="100" t="n">
        <f aca="false">IF(ISBLANK(F148),"", VLOOKUP(F148,$A$4:$B$8,2,FALSE()))</f>
        <v>2</v>
      </c>
      <c r="AP148" s="100" t="n">
        <f aca="false">IF(ISBLANK(G148),"", VLOOKUP(G148,$A$4:$B$8,2,FALSE()))</f>
        <v>-1.5</v>
      </c>
      <c r="AQ148" s="100" t="n">
        <f aca="false">IF(ISBLANK(H148),"", VLOOKUP(H148,$A$4:$B$8,2,FALSE()))</f>
        <v>2</v>
      </c>
      <c r="AR148" s="100" t="n">
        <f aca="false">IF(ISBLANK(I148),"", VLOOKUP(I148,$A$4:$B$8,2,FALSE()))</f>
        <v>4</v>
      </c>
      <c r="AS148" s="100" t="n">
        <f aca="false">IF(ISBLANK(J148),"", VLOOKUP(J148,$A$4:$B$8,2,FALSE()))</f>
        <v>2</v>
      </c>
      <c r="AT148" s="100" t="str">
        <f aca="false">IF(ISBLANK(K148),"", VLOOKUP(K148,$A$4:$B$8,2,FALSE()))</f>
        <v/>
      </c>
      <c r="AU148" s="100" t="str">
        <f aca="false">IF(ISBLANK(L148),"", VLOOKUP(L148,$A$4:$B$8,2,FALSE()))</f>
        <v/>
      </c>
      <c r="AV148" s="100" t="str">
        <f aca="false">IF(ISBLANK(M148),"", VLOOKUP(M148,$A$4:$B$8,2,FALSE()))</f>
        <v/>
      </c>
      <c r="AW148" s="100" t="str">
        <f aca="false">IF(ISBLANK(N148),"", VLOOKUP(N148,$A$4:$B$8,2,FALSE()))</f>
        <v/>
      </c>
      <c r="AX148" s="100" t="str">
        <f aca="false">IF(ISBLANK(O148),"", VLOOKUP(O148,$A$4:$B$8,2,FALSE()))</f>
        <v/>
      </c>
      <c r="AY148" s="100" t="str">
        <f aca="false">IF(ISBLANK(P148),"", VLOOKUP(P148,$A$4:$B$8,2,FALSE()))</f>
        <v/>
      </c>
      <c r="AZ148" s="100" t="str">
        <f aca="false">IF(ISBLANK(Q148),"", VLOOKUP(Q148,$A$4:$B$8,2,FALSE()))</f>
        <v/>
      </c>
      <c r="BA148" s="100" t="str">
        <f aca="false">IF(ISBLANK(R148),"", VLOOKUP(R148,$A$4:$B$8,2,FALSE()))</f>
        <v/>
      </c>
      <c r="BB148" s="100" t="str">
        <f aca="false">IF(ISBLANK(S148),"", VLOOKUP(S148,$A$4:$B$8,2,FALSE()))</f>
        <v/>
      </c>
      <c r="BC148" s="100" t="str">
        <f aca="false">IF(ISBLANK(T148),"", VLOOKUP(T148,$A$4:$B$8,2,FALSE()))</f>
        <v/>
      </c>
      <c r="BD148" s="100" t="str">
        <f aca="false">IF(ISBLANK(U148),"", VLOOKUP(U148,$A$4:$B$8,2,FALSE()))</f>
        <v/>
      </c>
      <c r="BE148" s="100" t="str">
        <f aca="false">IF(ISBLANK(V148),"", VLOOKUP(V148,$A$4:$B$8,2,FALSE()))</f>
        <v/>
      </c>
      <c r="BF148" s="100" t="str">
        <f aca="false">IF(ISBLANK(W148),"", VLOOKUP(W148,$A$4:$B$8,2,FALSE()))</f>
        <v/>
      </c>
      <c r="BG148" s="100" t="str">
        <f aca="false">IF(ISBLANK(X148),"", VLOOKUP(X148,$A$4:$B$8,2,FALSE()))</f>
        <v/>
      </c>
    </row>
    <row r="149" customFormat="false" ht="17.6" hidden="false" customHeight="true" outlineLevel="0" collapsed="false">
      <c r="A149" s="88"/>
      <c r="B149" s="88"/>
      <c r="C149" s="101"/>
      <c r="D149" s="101"/>
      <c r="E149" s="91" t="s">
        <v>17</v>
      </c>
      <c r="F149" s="91" t="s">
        <v>14</v>
      </c>
      <c r="G149" s="91" t="s">
        <v>23</v>
      </c>
      <c r="H149" s="91" t="s">
        <v>23</v>
      </c>
      <c r="I149" s="91" t="s">
        <v>17</v>
      </c>
      <c r="J149" s="91" t="s">
        <v>20</v>
      </c>
      <c r="K149" s="91"/>
      <c r="L149" s="91"/>
      <c r="M149" s="91"/>
      <c r="N149" s="91"/>
      <c r="O149" s="91"/>
      <c r="P149" s="91"/>
      <c r="Q149" s="91"/>
      <c r="R149" s="91"/>
      <c r="S149" s="91"/>
      <c r="T149" s="91"/>
      <c r="U149" s="91"/>
      <c r="V149" s="91"/>
      <c r="W149" s="91"/>
      <c r="X149" s="91"/>
      <c r="Y149" s="93" t="n">
        <f aca="false">Z149*0.9</f>
        <v>6.12514285714286</v>
      </c>
      <c r="Z149" s="94" t="n">
        <f aca="false">IF((AM149) &gt; 3, AM149,3)</f>
        <v>6.80571428571429</v>
      </c>
      <c r="AA149" s="93" t="n">
        <f aca="false">Z149*1.1</f>
        <v>7.48628571428572</v>
      </c>
      <c r="AB149" s="95" t="n">
        <v>7</v>
      </c>
      <c r="AC149" s="96" t="n">
        <f aca="false">COUNT(AN149:BG149)</f>
        <v>6</v>
      </c>
      <c r="AD149" s="97" t="n">
        <f aca="false">COUNTIF(AN149:BG149,"&gt;0")</f>
        <v>3</v>
      </c>
      <c r="AE149" s="98" t="n">
        <f aca="false">AD149/AB149</f>
        <v>0.428571428571429</v>
      </c>
      <c r="AF149" s="98" t="n">
        <f aca="false">SLOPE(AN149:BG149,AN$13:BG$13)</f>
        <v>0.277142857142857</v>
      </c>
      <c r="AG149" s="98" t="n">
        <f aca="false">IF(AD149&gt;0,SUM(AN149:BG149)/AD149,-2)</f>
        <v>1.1</v>
      </c>
      <c r="AH149" s="99" t="n">
        <f aca="false">AE149/($AM149-$B$3)</f>
        <v>0.237341772151899</v>
      </c>
      <c r="AI149" s="99" t="n">
        <f aca="false">AF149/($AM149-$B$3)</f>
        <v>0.153481012658228</v>
      </c>
      <c r="AJ149" s="99" t="n">
        <f aca="false">AG149/($AM149-$B$3)</f>
        <v>0.609177215189873</v>
      </c>
      <c r="AK149" s="99" t="n">
        <f aca="false">SUM(AH149:AJ149)</f>
        <v>1</v>
      </c>
      <c r="AM149" s="28" t="n">
        <f aca="false">AG149+AF149+AE149+B$3</f>
        <v>6.80571428571429</v>
      </c>
      <c r="AN149" s="100" t="n">
        <f aca="false">IF(ISBLANK(E149),"", VLOOKUP(E149,$A$4:$B$8,2,FALSE()))</f>
        <v>-0.1</v>
      </c>
      <c r="AO149" s="100" t="n">
        <f aca="false">IF(ISBLANK(F149),"", VLOOKUP(F149,$A$4:$B$8,2,FALSE()))</f>
        <v>-1.5</v>
      </c>
      <c r="AP149" s="100" t="n">
        <f aca="false">IF(ISBLANK(G149),"", VLOOKUP(G149,$A$4:$B$8,2,FALSE()))</f>
        <v>2</v>
      </c>
      <c r="AQ149" s="100" t="n">
        <f aca="false">IF(ISBLANK(H149),"", VLOOKUP(H149,$A$4:$B$8,2,FALSE()))</f>
        <v>2</v>
      </c>
      <c r="AR149" s="100" t="n">
        <f aca="false">IF(ISBLANK(I149),"", VLOOKUP(I149,$A$4:$B$8,2,FALSE()))</f>
        <v>-0.1</v>
      </c>
      <c r="AS149" s="100" t="n">
        <f aca="false">IF(ISBLANK(J149),"", VLOOKUP(J149,$A$4:$B$8,2,FALSE()))</f>
        <v>1</v>
      </c>
      <c r="AT149" s="100" t="str">
        <f aca="false">IF(ISBLANK(K149),"", VLOOKUP(K149,$A$4:$B$8,2,FALSE()))</f>
        <v/>
      </c>
      <c r="AU149" s="100" t="str">
        <f aca="false">IF(ISBLANK(L149),"", VLOOKUP(L149,$A$4:$B$8,2,FALSE()))</f>
        <v/>
      </c>
      <c r="AV149" s="100" t="str">
        <f aca="false">IF(ISBLANK(M149),"", VLOOKUP(M149,$A$4:$B$8,2,FALSE()))</f>
        <v/>
      </c>
      <c r="AW149" s="100" t="str">
        <f aca="false">IF(ISBLANK(N149),"", VLOOKUP(N149,$A$4:$B$8,2,FALSE()))</f>
        <v/>
      </c>
      <c r="AX149" s="100" t="str">
        <f aca="false">IF(ISBLANK(O149),"", VLOOKUP(O149,$A$4:$B$8,2,FALSE()))</f>
        <v/>
      </c>
      <c r="AY149" s="100" t="str">
        <f aca="false">IF(ISBLANK(P149),"", VLOOKUP(P149,$A$4:$B$8,2,FALSE()))</f>
        <v/>
      </c>
      <c r="AZ149" s="100" t="str">
        <f aca="false">IF(ISBLANK(Q149),"", VLOOKUP(Q149,$A$4:$B$8,2,FALSE()))</f>
        <v/>
      </c>
      <c r="BA149" s="100" t="str">
        <f aca="false">IF(ISBLANK(R149),"", VLOOKUP(R149,$A$4:$B$8,2,FALSE()))</f>
        <v/>
      </c>
      <c r="BB149" s="100" t="str">
        <f aca="false">IF(ISBLANK(S149),"", VLOOKUP(S149,$A$4:$B$8,2,FALSE()))</f>
        <v/>
      </c>
      <c r="BC149" s="100" t="str">
        <f aca="false">IF(ISBLANK(T149),"", VLOOKUP(T149,$A$4:$B$8,2,FALSE()))</f>
        <v/>
      </c>
      <c r="BD149" s="100" t="str">
        <f aca="false">IF(ISBLANK(U149),"", VLOOKUP(U149,$A$4:$B$8,2,FALSE()))</f>
        <v/>
      </c>
      <c r="BE149" s="100" t="str">
        <f aca="false">IF(ISBLANK(V149),"", VLOOKUP(V149,$A$4:$B$8,2,FALSE()))</f>
        <v/>
      </c>
      <c r="BF149" s="100" t="str">
        <f aca="false">IF(ISBLANK(W149),"", VLOOKUP(W149,$A$4:$B$8,2,FALSE()))</f>
        <v/>
      </c>
      <c r="BG149" s="100" t="str">
        <f aca="false">IF(ISBLANK(X149),"", VLOOKUP(X149,$A$4:$B$8,2,FALSE()))</f>
        <v/>
      </c>
    </row>
    <row r="150" customFormat="false" ht="17.6" hidden="false" customHeight="true" outlineLevel="0" collapsed="false">
      <c r="A150" s="88"/>
      <c r="B150" s="88"/>
      <c r="C150" s="89"/>
      <c r="D150" s="89"/>
      <c r="E150" s="90" t="s">
        <v>26</v>
      </c>
      <c r="F150" s="90" t="s">
        <v>14</v>
      </c>
      <c r="G150" s="90" t="s">
        <v>23</v>
      </c>
      <c r="H150" s="90" t="s">
        <v>23</v>
      </c>
      <c r="I150" s="90" t="s">
        <v>26</v>
      </c>
      <c r="J150" s="90" t="s">
        <v>26</v>
      </c>
      <c r="K150" s="90" t="s">
        <v>14</v>
      </c>
      <c r="L150" s="90" t="s">
        <v>20</v>
      </c>
      <c r="M150" s="90" t="s">
        <v>23</v>
      </c>
      <c r="N150" s="90"/>
      <c r="O150" s="90"/>
      <c r="P150" s="90"/>
      <c r="Q150" s="90"/>
      <c r="R150" s="90"/>
      <c r="S150" s="90"/>
      <c r="T150" s="90"/>
      <c r="U150" s="91"/>
      <c r="V150" s="91"/>
      <c r="W150" s="90"/>
      <c r="X150" s="90"/>
      <c r="Y150" s="93" t="n">
        <f aca="false">Z150*0.9</f>
        <v>7.37464285714286</v>
      </c>
      <c r="Z150" s="94" t="n">
        <f aca="false">IF((AM150) &gt; 3, AM150,3)</f>
        <v>8.19404761904762</v>
      </c>
      <c r="AA150" s="93" t="n">
        <f aca="false">Z150*1.1</f>
        <v>9.01345238095238</v>
      </c>
      <c r="AB150" s="95" t="n">
        <v>7</v>
      </c>
      <c r="AC150" s="96" t="n">
        <f aca="false">COUNT(AN150:BG150)</f>
        <v>9</v>
      </c>
      <c r="AD150" s="97" t="n">
        <f aca="false">COUNTIF(AN150:BG150,"&gt;0")</f>
        <v>7</v>
      </c>
      <c r="AE150" s="98" t="n">
        <f aca="false">AD150/AB150</f>
        <v>1</v>
      </c>
      <c r="AF150" s="98" t="n">
        <f aca="false">SLOPE(AN150:BG150,AN$13:BG$13)</f>
        <v>-0.0916666666666667</v>
      </c>
      <c r="AG150" s="98" t="n">
        <f aca="false">IF(AD150&gt;0,SUM(AN150:BG150)/AD150,-2)</f>
        <v>2.28571428571429</v>
      </c>
      <c r="AH150" s="99" t="n">
        <f aca="false">AE150/($AM150-$B$3)</f>
        <v>0.313082370480805</v>
      </c>
      <c r="AI150" s="99" t="n">
        <f aca="false">AF150/($AM150-$B$3)</f>
        <v>-0.0286992172940738</v>
      </c>
      <c r="AJ150" s="99" t="n">
        <f aca="false">AG150/($AM150-$B$3)</f>
        <v>0.715616846813269</v>
      </c>
      <c r="AK150" s="99" t="n">
        <f aca="false">SUM(AH150:AJ150)</f>
        <v>1</v>
      </c>
      <c r="AM150" s="28" t="n">
        <f aca="false">AG150+AF150+AE150+B$3</f>
        <v>8.19404761904762</v>
      </c>
      <c r="AN150" s="100" t="n">
        <f aca="false">IF(ISBLANK(E150),"", VLOOKUP(E150,$A$4:$B$8,2,FALSE()))</f>
        <v>4</v>
      </c>
      <c r="AO150" s="100" t="n">
        <f aca="false">IF(ISBLANK(F150),"", VLOOKUP(F150,$A$4:$B$8,2,FALSE()))</f>
        <v>-1.5</v>
      </c>
      <c r="AP150" s="100" t="n">
        <f aca="false">IF(ISBLANK(G150),"", VLOOKUP(G150,$A$4:$B$8,2,FALSE()))</f>
        <v>2</v>
      </c>
      <c r="AQ150" s="100" t="n">
        <f aca="false">IF(ISBLANK(H150),"", VLOOKUP(H150,$A$4:$B$8,2,FALSE()))</f>
        <v>2</v>
      </c>
      <c r="AR150" s="100" t="n">
        <f aca="false">IF(ISBLANK(I150),"", VLOOKUP(I150,$A$4:$B$8,2,FALSE()))</f>
        <v>4</v>
      </c>
      <c r="AS150" s="100" t="n">
        <f aca="false">IF(ISBLANK(J150),"", VLOOKUP(J150,$A$4:$B$8,2,FALSE()))</f>
        <v>4</v>
      </c>
      <c r="AT150" s="100" t="n">
        <f aca="false">IF(ISBLANK(K150),"", VLOOKUP(K150,$A$4:$B$8,2,FALSE()))</f>
        <v>-1.5</v>
      </c>
      <c r="AU150" s="100" t="n">
        <f aca="false">IF(ISBLANK(L150),"", VLOOKUP(L150,$A$4:$B$8,2,FALSE()))</f>
        <v>1</v>
      </c>
      <c r="AV150" s="100" t="n">
        <f aca="false">IF(ISBLANK(M150),"", VLOOKUP(M150,$A$4:$B$8,2,FALSE()))</f>
        <v>2</v>
      </c>
      <c r="AW150" s="100" t="str">
        <f aca="false">IF(ISBLANK(N150),"", VLOOKUP(N150,$A$4:$B$8,2,FALSE()))</f>
        <v/>
      </c>
      <c r="AX150" s="100" t="str">
        <f aca="false">IF(ISBLANK(O150),"", VLOOKUP(O150,$A$4:$B$8,2,FALSE()))</f>
        <v/>
      </c>
      <c r="AY150" s="100" t="str">
        <f aca="false">IF(ISBLANK(P150),"", VLOOKUP(P150,$A$4:$B$8,2,FALSE()))</f>
        <v/>
      </c>
      <c r="AZ150" s="100" t="str">
        <f aca="false">IF(ISBLANK(Q150),"", VLOOKUP(Q150,$A$4:$B$8,2,FALSE()))</f>
        <v/>
      </c>
      <c r="BA150" s="100" t="str">
        <f aca="false">IF(ISBLANK(R150),"", VLOOKUP(R150,$A$4:$B$8,2,FALSE()))</f>
        <v/>
      </c>
      <c r="BB150" s="100" t="str">
        <f aca="false">IF(ISBLANK(S150),"", VLOOKUP(S150,$A$4:$B$8,2,FALSE()))</f>
        <v/>
      </c>
      <c r="BC150" s="100" t="str">
        <f aca="false">IF(ISBLANK(T150),"", VLOOKUP(T150,$A$4:$B$8,2,FALSE()))</f>
        <v/>
      </c>
      <c r="BD150" s="100" t="str">
        <f aca="false">IF(ISBLANK(U150),"", VLOOKUP(U150,$A$4:$B$8,2,FALSE()))</f>
        <v/>
      </c>
      <c r="BE150" s="100" t="str">
        <f aca="false">IF(ISBLANK(V150),"", VLOOKUP(V150,$A$4:$B$8,2,FALSE()))</f>
        <v/>
      </c>
      <c r="BF150" s="100" t="str">
        <f aca="false">IF(ISBLANK(W150),"", VLOOKUP(W150,$A$4:$B$8,2,FALSE()))</f>
        <v/>
      </c>
      <c r="BG150" s="100" t="str">
        <f aca="false">IF(ISBLANK(X150),"", VLOOKUP(X150,$A$4:$B$8,2,FALSE()))</f>
        <v/>
      </c>
    </row>
    <row r="151" customFormat="false" ht="17.6" hidden="false" customHeight="true" outlineLevel="0" collapsed="false">
      <c r="A151" s="88"/>
      <c r="B151" s="88"/>
      <c r="C151" s="89"/>
      <c r="D151" s="89"/>
      <c r="E151" s="90" t="s">
        <v>14</v>
      </c>
      <c r="F151" s="90" t="s">
        <v>20</v>
      </c>
      <c r="G151" s="90" t="s">
        <v>23</v>
      </c>
      <c r="H151" s="90" t="s">
        <v>26</v>
      </c>
      <c r="I151" s="90" t="s">
        <v>20</v>
      </c>
      <c r="J151" s="90" t="s">
        <v>23</v>
      </c>
      <c r="K151" s="90" t="s">
        <v>17</v>
      </c>
      <c r="L151" s="90" t="s">
        <v>20</v>
      </c>
      <c r="M151" s="90"/>
      <c r="N151" s="90"/>
      <c r="O151" s="90"/>
      <c r="P151" s="90"/>
      <c r="Q151" s="90"/>
      <c r="R151" s="91"/>
      <c r="S151" s="91"/>
      <c r="T151" s="91"/>
      <c r="U151" s="91"/>
      <c r="V151" s="91"/>
      <c r="W151" s="90"/>
      <c r="X151" s="91"/>
      <c r="Y151" s="93" t="n">
        <f aca="false">Z151*0.9</f>
        <v>6.77785714285714</v>
      </c>
      <c r="Z151" s="94" t="n">
        <f aca="false">IF((AM151) &gt; 3, AM151,3)</f>
        <v>7.53095238095238</v>
      </c>
      <c r="AA151" s="93" t="n">
        <f aca="false">Z151*1.1</f>
        <v>8.28404761904762</v>
      </c>
      <c r="AB151" s="95" t="n">
        <v>7</v>
      </c>
      <c r="AC151" s="96" t="n">
        <f aca="false">COUNT(AN151:BG151)</f>
        <v>8</v>
      </c>
      <c r="AD151" s="97" t="n">
        <f aca="false">COUNTIF(AN151:BG151,"&gt;0")</f>
        <v>6</v>
      </c>
      <c r="AE151" s="98" t="n">
        <f aca="false">AD151/AB151</f>
        <v>0.857142857142857</v>
      </c>
      <c r="AF151" s="98" t="n">
        <f aca="false">SLOPE(AN151:BG151,AN$13:BG$13)</f>
        <v>0.107142857142857</v>
      </c>
      <c r="AG151" s="98" t="n">
        <f aca="false">IF(AD151&gt;0,SUM(AN151:BG151)/AD151,-2)</f>
        <v>1.56666666666667</v>
      </c>
      <c r="AH151" s="99" t="n">
        <f aca="false">AE151/($AM151-$B$3)</f>
        <v>0.338664158043274</v>
      </c>
      <c r="AI151" s="99" t="n">
        <f aca="false">AF151/($AM151-$B$3)</f>
        <v>0.0423330197554092</v>
      </c>
      <c r="AJ151" s="99" t="n">
        <f aca="false">AG151/($AM151-$B$3)</f>
        <v>0.619002822201317</v>
      </c>
      <c r="AK151" s="99" t="n">
        <f aca="false">SUM(AH151:AJ151)</f>
        <v>1</v>
      </c>
      <c r="AM151" s="28" t="n">
        <f aca="false">AG151+AF151+AE151+B$3</f>
        <v>7.53095238095238</v>
      </c>
      <c r="AN151" s="100" t="n">
        <f aca="false">IF(ISBLANK(E151),"", VLOOKUP(E151,$A$4:$B$8,2,FALSE()))</f>
        <v>-1.5</v>
      </c>
      <c r="AO151" s="100" t="n">
        <f aca="false">IF(ISBLANK(F151),"", VLOOKUP(F151,$A$4:$B$8,2,FALSE()))</f>
        <v>1</v>
      </c>
      <c r="AP151" s="100" t="n">
        <f aca="false">IF(ISBLANK(G151),"", VLOOKUP(G151,$A$4:$B$8,2,FALSE()))</f>
        <v>2</v>
      </c>
      <c r="AQ151" s="100" t="n">
        <f aca="false">IF(ISBLANK(H151),"", VLOOKUP(H151,$A$4:$B$8,2,FALSE()))</f>
        <v>4</v>
      </c>
      <c r="AR151" s="100" t="n">
        <f aca="false">IF(ISBLANK(I151),"", VLOOKUP(I151,$A$4:$B$8,2,FALSE()))</f>
        <v>1</v>
      </c>
      <c r="AS151" s="100" t="n">
        <f aca="false">IF(ISBLANK(J151),"", VLOOKUP(J151,$A$4:$B$8,2,FALSE()))</f>
        <v>2</v>
      </c>
      <c r="AT151" s="100" t="n">
        <f aca="false">IF(ISBLANK(K151),"", VLOOKUP(K151,$A$4:$B$8,2,FALSE()))</f>
        <v>-0.1</v>
      </c>
      <c r="AU151" s="100" t="n">
        <f aca="false">IF(ISBLANK(L151),"", VLOOKUP(L151,$A$4:$B$8,2,FALSE()))</f>
        <v>1</v>
      </c>
      <c r="AV151" s="100" t="str">
        <f aca="false">IF(ISBLANK(M151),"", VLOOKUP(M151,$A$4:$B$8,2,FALSE()))</f>
        <v/>
      </c>
      <c r="AW151" s="100" t="str">
        <f aca="false">IF(ISBLANK(N151),"", VLOOKUP(N151,$A$4:$B$8,2,FALSE()))</f>
        <v/>
      </c>
      <c r="AX151" s="100" t="str">
        <f aca="false">IF(ISBLANK(O151),"", VLOOKUP(O151,$A$4:$B$8,2,FALSE()))</f>
        <v/>
      </c>
      <c r="AY151" s="100" t="str">
        <f aca="false">IF(ISBLANK(P151),"", VLOOKUP(P151,$A$4:$B$8,2,FALSE()))</f>
        <v/>
      </c>
      <c r="AZ151" s="100" t="str">
        <f aca="false">IF(ISBLANK(Q151),"", VLOOKUP(Q151,$A$4:$B$8,2,FALSE()))</f>
        <v/>
      </c>
      <c r="BA151" s="100" t="str">
        <f aca="false">IF(ISBLANK(R151),"", VLOOKUP(R151,$A$4:$B$8,2,FALSE()))</f>
        <v/>
      </c>
      <c r="BB151" s="100" t="str">
        <f aca="false">IF(ISBLANK(S151),"", VLOOKUP(S151,$A$4:$B$8,2,FALSE()))</f>
        <v/>
      </c>
      <c r="BC151" s="100" t="str">
        <f aca="false">IF(ISBLANK(T151),"", VLOOKUP(T151,$A$4:$B$8,2,FALSE()))</f>
        <v/>
      </c>
      <c r="BD151" s="100" t="str">
        <f aca="false">IF(ISBLANK(U151),"", VLOOKUP(U151,$A$4:$B$8,2,FALSE()))</f>
        <v/>
      </c>
      <c r="BE151" s="100" t="str">
        <f aca="false">IF(ISBLANK(V151),"", VLOOKUP(V151,$A$4:$B$8,2,FALSE()))</f>
        <v/>
      </c>
      <c r="BF151" s="100" t="str">
        <f aca="false">IF(ISBLANK(W151),"", VLOOKUP(W151,$A$4:$B$8,2,FALSE()))</f>
        <v/>
      </c>
      <c r="BG151" s="100" t="str">
        <f aca="false">IF(ISBLANK(X151),"", VLOOKUP(X151,$A$4:$B$8,2,FALSE()))</f>
        <v/>
      </c>
    </row>
    <row r="152" customFormat="false" ht="17.6" hidden="false" customHeight="true" outlineLevel="0" collapsed="false">
      <c r="A152" s="88"/>
      <c r="B152" s="88"/>
      <c r="C152" s="89"/>
      <c r="D152" s="89"/>
      <c r="E152" s="90" t="s">
        <v>14</v>
      </c>
      <c r="F152" s="90" t="s">
        <v>20</v>
      </c>
      <c r="G152" s="90" t="s">
        <v>26</v>
      </c>
      <c r="H152" s="90" t="s">
        <v>20</v>
      </c>
      <c r="I152" s="90" t="s">
        <v>23</v>
      </c>
      <c r="J152" s="90" t="s">
        <v>23</v>
      </c>
      <c r="K152" s="90" t="s">
        <v>26</v>
      </c>
      <c r="L152" s="90"/>
      <c r="M152" s="90"/>
      <c r="N152" s="90"/>
      <c r="O152" s="90"/>
      <c r="P152" s="90"/>
      <c r="Q152" s="90"/>
      <c r="R152" s="91"/>
      <c r="S152" s="91"/>
      <c r="T152" s="91"/>
      <c r="U152" s="91"/>
      <c r="V152" s="91"/>
      <c r="W152" s="90"/>
      <c r="X152" s="91"/>
      <c r="Y152" s="93" t="n">
        <f aca="false">Z152*0.9</f>
        <v>7.67678571428572</v>
      </c>
      <c r="Z152" s="94" t="n">
        <f aca="false">IF((AM152) &gt; 3, AM152,3)</f>
        <v>8.52976190476191</v>
      </c>
      <c r="AA152" s="93" t="n">
        <f aca="false">Z152*1.1</f>
        <v>9.3827380952381</v>
      </c>
      <c r="AB152" s="95" t="n">
        <v>7</v>
      </c>
      <c r="AC152" s="96" t="n">
        <f aca="false">COUNT(AN152:BG152)</f>
        <v>7</v>
      </c>
      <c r="AD152" s="97" t="n">
        <f aca="false">COUNTIF(AN152:BG152,"&gt;0")</f>
        <v>6</v>
      </c>
      <c r="AE152" s="98" t="n">
        <f aca="false">AD152/AB152</f>
        <v>0.857142857142857</v>
      </c>
      <c r="AF152" s="98" t="n">
        <f aca="false">SLOPE(AN152:BG152,AN$13:BG$13)</f>
        <v>0.589285714285714</v>
      </c>
      <c r="AG152" s="98" t="n">
        <f aca="false">IF(AD152&gt;0,SUM(AN152:BG152)/AD152,-2)</f>
        <v>2.08333333333333</v>
      </c>
      <c r="AH152" s="99" t="n">
        <f aca="false">AE152/($AM152-$B$3)</f>
        <v>0.24283305227656</v>
      </c>
      <c r="AI152" s="99" t="n">
        <f aca="false">AF152/($AM152-$B$3)</f>
        <v>0.166947723440135</v>
      </c>
      <c r="AJ152" s="99" t="n">
        <f aca="false">AG152/($AM152-$B$3)</f>
        <v>0.590219224283305</v>
      </c>
      <c r="AK152" s="99" t="n">
        <f aca="false">SUM(AH152:AJ152)</f>
        <v>1</v>
      </c>
      <c r="AM152" s="28" t="n">
        <f aca="false">AG152+AF152+AE152+B$3</f>
        <v>8.52976190476191</v>
      </c>
      <c r="AN152" s="100" t="n">
        <f aca="false">IF(ISBLANK(E152),"", VLOOKUP(E152,$A$4:$B$8,2,FALSE()))</f>
        <v>-1.5</v>
      </c>
      <c r="AO152" s="100" t="n">
        <f aca="false">IF(ISBLANK(F152),"", VLOOKUP(F152,$A$4:$B$8,2,FALSE()))</f>
        <v>1</v>
      </c>
      <c r="AP152" s="100" t="n">
        <f aca="false">IF(ISBLANK(G152),"", VLOOKUP(G152,$A$4:$B$8,2,FALSE()))</f>
        <v>4</v>
      </c>
      <c r="AQ152" s="100" t="n">
        <f aca="false">IF(ISBLANK(H152),"", VLOOKUP(H152,$A$4:$B$8,2,FALSE()))</f>
        <v>1</v>
      </c>
      <c r="AR152" s="100" t="n">
        <f aca="false">IF(ISBLANK(I152),"", VLOOKUP(I152,$A$4:$B$8,2,FALSE()))</f>
        <v>2</v>
      </c>
      <c r="AS152" s="100" t="n">
        <f aca="false">IF(ISBLANK(J152),"", VLOOKUP(J152,$A$4:$B$8,2,FALSE()))</f>
        <v>2</v>
      </c>
      <c r="AT152" s="100" t="n">
        <f aca="false">IF(ISBLANK(K152),"", VLOOKUP(K152,$A$4:$B$8,2,FALSE()))</f>
        <v>4</v>
      </c>
      <c r="AU152" s="100" t="str">
        <f aca="false">IF(ISBLANK(L152),"", VLOOKUP(L152,$A$4:$B$8,2,FALSE()))</f>
        <v/>
      </c>
      <c r="AV152" s="100" t="str">
        <f aca="false">IF(ISBLANK(M152),"", VLOOKUP(M152,$A$4:$B$8,2,FALSE()))</f>
        <v/>
      </c>
      <c r="AW152" s="100" t="str">
        <f aca="false">IF(ISBLANK(N152),"", VLOOKUP(N152,$A$4:$B$8,2,FALSE()))</f>
        <v/>
      </c>
      <c r="AX152" s="100" t="str">
        <f aca="false">IF(ISBLANK(O152),"", VLOOKUP(O152,$A$4:$B$8,2,FALSE()))</f>
        <v/>
      </c>
      <c r="AY152" s="100" t="str">
        <f aca="false">IF(ISBLANK(P152),"", VLOOKUP(P152,$A$4:$B$8,2,FALSE()))</f>
        <v/>
      </c>
      <c r="AZ152" s="100" t="str">
        <f aca="false">IF(ISBLANK(Q152),"", VLOOKUP(Q152,$A$4:$B$8,2,FALSE()))</f>
        <v/>
      </c>
      <c r="BA152" s="100" t="str">
        <f aca="false">IF(ISBLANK(R152),"", VLOOKUP(R152,$A$4:$B$8,2,FALSE()))</f>
        <v/>
      </c>
      <c r="BB152" s="100" t="str">
        <f aca="false">IF(ISBLANK(S152),"", VLOOKUP(S152,$A$4:$B$8,2,FALSE()))</f>
        <v/>
      </c>
      <c r="BC152" s="100" t="str">
        <f aca="false">IF(ISBLANK(T152),"", VLOOKUP(T152,$A$4:$B$8,2,FALSE()))</f>
        <v/>
      </c>
      <c r="BD152" s="100" t="str">
        <f aca="false">IF(ISBLANK(U152),"", VLOOKUP(U152,$A$4:$B$8,2,FALSE()))</f>
        <v/>
      </c>
      <c r="BE152" s="100" t="str">
        <f aca="false">IF(ISBLANK(V152),"", VLOOKUP(V152,$A$4:$B$8,2,FALSE()))</f>
        <v/>
      </c>
      <c r="BF152" s="100" t="str">
        <f aca="false">IF(ISBLANK(W152),"", VLOOKUP(W152,$A$4:$B$8,2,FALSE()))</f>
        <v/>
      </c>
      <c r="BG152" s="100" t="str">
        <f aca="false">IF(ISBLANK(X152),"", VLOOKUP(X152,$A$4:$B$8,2,FALSE()))</f>
        <v/>
      </c>
    </row>
    <row r="153" customFormat="false" ht="17.6" hidden="false" customHeight="true" outlineLevel="0" collapsed="false">
      <c r="A153" s="88"/>
      <c r="B153" s="88"/>
      <c r="C153" s="89"/>
      <c r="D153" s="89"/>
      <c r="E153" s="90" t="s">
        <v>20</v>
      </c>
      <c r="F153" s="90" t="s">
        <v>20</v>
      </c>
      <c r="G153" s="90" t="s">
        <v>23</v>
      </c>
      <c r="H153" s="90" t="s">
        <v>20</v>
      </c>
      <c r="I153" s="90" t="s">
        <v>26</v>
      </c>
      <c r="J153" s="90" t="s">
        <v>20</v>
      </c>
      <c r="K153" s="90" t="s">
        <v>23</v>
      </c>
      <c r="L153" s="90"/>
      <c r="M153" s="90"/>
      <c r="N153" s="90"/>
      <c r="O153" s="90"/>
      <c r="P153" s="90"/>
      <c r="Q153" s="90"/>
      <c r="R153" s="90"/>
      <c r="S153" s="90"/>
      <c r="T153" s="90"/>
      <c r="U153" s="91"/>
      <c r="V153" s="91"/>
      <c r="W153" s="91"/>
      <c r="X153" s="91"/>
      <c r="Y153" s="93" t="n">
        <f aca="false">Z153*0.9</f>
        <v>7.10357142857143</v>
      </c>
      <c r="Z153" s="94" t="n">
        <f aca="false">IF((AM153) &gt; 3, AM153,3)</f>
        <v>7.89285714285714</v>
      </c>
      <c r="AA153" s="93" t="n">
        <f aca="false">Z153*1.1</f>
        <v>8.68214285714286</v>
      </c>
      <c r="AB153" s="95" t="n">
        <v>7</v>
      </c>
      <c r="AC153" s="96" t="n">
        <f aca="false">COUNT(AN153:BG153)</f>
        <v>7</v>
      </c>
      <c r="AD153" s="97" t="n">
        <f aca="false">COUNTIF(AN153:BG153,"&gt;0")</f>
        <v>7</v>
      </c>
      <c r="AE153" s="98" t="n">
        <f aca="false">AD153/AB153</f>
        <v>1</v>
      </c>
      <c r="AF153" s="98" t="n">
        <f aca="false">SLOPE(AN153:BG153,AN$13:BG$13)</f>
        <v>0.178571428571429</v>
      </c>
      <c r="AG153" s="98" t="n">
        <f aca="false">IF(AD153&gt;0,SUM(AN153:BG153)/AD153,-2)</f>
        <v>1.71428571428571</v>
      </c>
      <c r="AH153" s="99" t="n">
        <f aca="false">AE153/($AM153-$B$3)</f>
        <v>0.345679012345679</v>
      </c>
      <c r="AI153" s="99" t="n">
        <f aca="false">AF153/($AM153-$B$3)</f>
        <v>0.0617283950617284</v>
      </c>
      <c r="AJ153" s="99" t="n">
        <f aca="false">AG153/($AM153-$B$3)</f>
        <v>0.592592592592593</v>
      </c>
      <c r="AK153" s="99" t="n">
        <f aca="false">SUM(AH153:AJ153)</f>
        <v>1</v>
      </c>
      <c r="AM153" s="28" t="n">
        <f aca="false">AG153+AF153+AE153+B$3</f>
        <v>7.89285714285714</v>
      </c>
      <c r="AN153" s="100" t="n">
        <f aca="false">IF(ISBLANK(E153),"", VLOOKUP(E153,$A$4:$B$8,2,FALSE()))</f>
        <v>1</v>
      </c>
      <c r="AO153" s="100" t="n">
        <f aca="false">IF(ISBLANK(F153),"", VLOOKUP(F153,$A$4:$B$8,2,FALSE()))</f>
        <v>1</v>
      </c>
      <c r="AP153" s="100" t="n">
        <f aca="false">IF(ISBLANK(G153),"", VLOOKUP(G153,$A$4:$B$8,2,FALSE()))</f>
        <v>2</v>
      </c>
      <c r="AQ153" s="100" t="n">
        <f aca="false">IF(ISBLANK(H153),"", VLOOKUP(H153,$A$4:$B$8,2,FALSE()))</f>
        <v>1</v>
      </c>
      <c r="AR153" s="100" t="n">
        <f aca="false">IF(ISBLANK(I153),"", VLOOKUP(I153,$A$4:$B$8,2,FALSE()))</f>
        <v>4</v>
      </c>
      <c r="AS153" s="100" t="n">
        <f aca="false">IF(ISBLANK(J153),"", VLOOKUP(J153,$A$4:$B$8,2,FALSE()))</f>
        <v>1</v>
      </c>
      <c r="AT153" s="100" t="n">
        <f aca="false">IF(ISBLANK(K153),"", VLOOKUP(K153,$A$4:$B$8,2,FALSE()))</f>
        <v>2</v>
      </c>
      <c r="AU153" s="100" t="str">
        <f aca="false">IF(ISBLANK(L153),"", VLOOKUP(L153,$A$4:$B$8,2,FALSE()))</f>
        <v/>
      </c>
      <c r="AV153" s="100" t="str">
        <f aca="false">IF(ISBLANK(M153),"", VLOOKUP(M153,$A$4:$B$8,2,FALSE()))</f>
        <v/>
      </c>
      <c r="AW153" s="100" t="str">
        <f aca="false">IF(ISBLANK(N153),"", VLOOKUP(N153,$A$4:$B$8,2,FALSE()))</f>
        <v/>
      </c>
      <c r="AX153" s="100" t="str">
        <f aca="false">IF(ISBLANK(O153),"", VLOOKUP(O153,$A$4:$B$8,2,FALSE()))</f>
        <v/>
      </c>
      <c r="AY153" s="100" t="str">
        <f aca="false">IF(ISBLANK(P153),"", VLOOKUP(P153,$A$4:$B$8,2,FALSE()))</f>
        <v/>
      </c>
      <c r="AZ153" s="100" t="str">
        <f aca="false">IF(ISBLANK(Q153),"", VLOOKUP(Q153,$A$4:$B$8,2,FALSE()))</f>
        <v/>
      </c>
      <c r="BA153" s="100" t="str">
        <f aca="false">IF(ISBLANK(R153),"", VLOOKUP(R153,$A$4:$B$8,2,FALSE()))</f>
        <v/>
      </c>
      <c r="BB153" s="100" t="str">
        <f aca="false">IF(ISBLANK(S153),"", VLOOKUP(S153,$A$4:$B$8,2,FALSE()))</f>
        <v/>
      </c>
      <c r="BC153" s="100" t="str">
        <f aca="false">IF(ISBLANK(T153),"", VLOOKUP(T153,$A$4:$B$8,2,FALSE()))</f>
        <v/>
      </c>
      <c r="BD153" s="100" t="str">
        <f aca="false">IF(ISBLANK(U153),"", VLOOKUP(U153,$A$4:$B$8,2,FALSE()))</f>
        <v/>
      </c>
      <c r="BE153" s="100" t="str">
        <f aca="false">IF(ISBLANK(V153),"", VLOOKUP(V153,$A$4:$B$8,2,FALSE()))</f>
        <v/>
      </c>
      <c r="BF153" s="100" t="str">
        <f aca="false">IF(ISBLANK(W153),"", VLOOKUP(W153,$A$4:$B$8,2,FALSE()))</f>
        <v/>
      </c>
      <c r="BG153" s="100" t="str">
        <f aca="false">IF(ISBLANK(X153),"", VLOOKUP(X153,$A$4:$B$8,2,FALSE()))</f>
        <v/>
      </c>
    </row>
    <row r="154" customFormat="false" ht="17.6" hidden="false" customHeight="true" outlineLevel="0" collapsed="false">
      <c r="A154" s="88"/>
      <c r="B154" s="88"/>
      <c r="C154" s="89"/>
      <c r="D154" s="89"/>
      <c r="E154" s="90" t="s">
        <v>20</v>
      </c>
      <c r="F154" s="90" t="s">
        <v>23</v>
      </c>
      <c r="G154" s="90" t="s">
        <v>23</v>
      </c>
      <c r="H154" s="90" t="s">
        <v>26</v>
      </c>
      <c r="I154" s="90" t="s">
        <v>23</v>
      </c>
      <c r="J154" s="90" t="s">
        <v>20</v>
      </c>
      <c r="K154" s="90" t="s">
        <v>26</v>
      </c>
      <c r="L154" s="90" t="s">
        <v>23</v>
      </c>
      <c r="M154" s="90"/>
      <c r="N154" s="90"/>
      <c r="O154" s="90"/>
      <c r="P154" s="90"/>
      <c r="Q154" s="90"/>
      <c r="R154" s="91"/>
      <c r="S154" s="91"/>
      <c r="T154" s="91"/>
      <c r="U154" s="91"/>
      <c r="V154" s="91"/>
      <c r="W154" s="91"/>
      <c r="X154" s="91"/>
      <c r="Y154" s="93" t="n">
        <f aca="false">Z154*0.9</f>
        <v>7.68214285714286</v>
      </c>
      <c r="Z154" s="94" t="n">
        <f aca="false">IF((AM154) &gt; 3, AM154,3)</f>
        <v>8.53571428571429</v>
      </c>
      <c r="AA154" s="93" t="n">
        <f aca="false">Z154*1.1</f>
        <v>9.38928571428571</v>
      </c>
      <c r="AB154" s="95" t="n">
        <v>7</v>
      </c>
      <c r="AC154" s="96" t="n">
        <f aca="false">COUNT(AN154:BG154)</f>
        <v>8</v>
      </c>
      <c r="AD154" s="97" t="n">
        <f aca="false">COUNTIF(AN154:BG154,"&gt;0")</f>
        <v>8</v>
      </c>
      <c r="AE154" s="98" t="n">
        <f aca="false">AD154/AB154</f>
        <v>1.14285714285714</v>
      </c>
      <c r="AF154" s="98" t="n">
        <f aca="false">SLOPE(AN154:BG154,AN$13:BG$13)</f>
        <v>0.142857142857143</v>
      </c>
      <c r="AG154" s="98" t="n">
        <f aca="false">IF(AD154&gt;0,SUM(AN154:BG154)/AD154,-2)</f>
        <v>2.25</v>
      </c>
      <c r="AH154" s="99" t="n">
        <f aca="false">AE154/($AM154-$B$3)</f>
        <v>0.323232323232323</v>
      </c>
      <c r="AI154" s="99" t="n">
        <f aca="false">AF154/($AM154-$B$3)</f>
        <v>0.0404040404040404</v>
      </c>
      <c r="AJ154" s="99" t="n">
        <f aca="false">AG154/($AM154-$B$3)</f>
        <v>0.636363636363637</v>
      </c>
      <c r="AK154" s="99" t="n">
        <f aca="false">SUM(AH154:AJ154)</f>
        <v>1</v>
      </c>
      <c r="AM154" s="28" t="n">
        <f aca="false">AG154+AF154+AE154+B$3</f>
        <v>8.53571428571429</v>
      </c>
      <c r="AN154" s="100" t="n">
        <f aca="false">IF(ISBLANK(E154),"", VLOOKUP(E154,$A$4:$B$8,2,FALSE()))</f>
        <v>1</v>
      </c>
      <c r="AO154" s="100" t="n">
        <f aca="false">IF(ISBLANK(F154),"", VLOOKUP(F154,$A$4:$B$8,2,FALSE()))</f>
        <v>2</v>
      </c>
      <c r="AP154" s="100" t="n">
        <f aca="false">IF(ISBLANK(G154),"", VLOOKUP(G154,$A$4:$B$8,2,FALSE()))</f>
        <v>2</v>
      </c>
      <c r="AQ154" s="100" t="n">
        <f aca="false">IF(ISBLANK(H154),"", VLOOKUP(H154,$A$4:$B$8,2,FALSE()))</f>
        <v>4</v>
      </c>
      <c r="AR154" s="100" t="n">
        <f aca="false">IF(ISBLANK(I154),"", VLOOKUP(I154,$A$4:$B$8,2,FALSE()))</f>
        <v>2</v>
      </c>
      <c r="AS154" s="100" t="n">
        <f aca="false">IF(ISBLANK(J154),"", VLOOKUP(J154,$A$4:$B$8,2,FALSE()))</f>
        <v>1</v>
      </c>
      <c r="AT154" s="100" t="n">
        <f aca="false">IF(ISBLANK(K154),"", VLOOKUP(K154,$A$4:$B$8,2,FALSE()))</f>
        <v>4</v>
      </c>
      <c r="AU154" s="100" t="n">
        <f aca="false">IF(ISBLANK(L154),"", VLOOKUP(L154,$A$4:$B$8,2,FALSE()))</f>
        <v>2</v>
      </c>
      <c r="AV154" s="100" t="str">
        <f aca="false">IF(ISBLANK(M154),"", VLOOKUP(M154,$A$4:$B$8,2,FALSE()))</f>
        <v/>
      </c>
      <c r="AW154" s="100" t="str">
        <f aca="false">IF(ISBLANK(N154),"", VLOOKUP(N154,$A$4:$B$8,2,FALSE()))</f>
        <v/>
      </c>
      <c r="AX154" s="100" t="str">
        <f aca="false">IF(ISBLANK(O154),"", VLOOKUP(O154,$A$4:$B$8,2,FALSE()))</f>
        <v/>
      </c>
      <c r="AY154" s="100" t="str">
        <f aca="false">IF(ISBLANK(P154),"", VLOOKUP(P154,$A$4:$B$8,2,FALSE()))</f>
        <v/>
      </c>
      <c r="AZ154" s="100" t="str">
        <f aca="false">IF(ISBLANK(Q154),"", VLOOKUP(Q154,$A$4:$B$8,2,FALSE()))</f>
        <v/>
      </c>
      <c r="BA154" s="100" t="str">
        <f aca="false">IF(ISBLANK(R154),"", VLOOKUP(R154,$A$4:$B$8,2,FALSE()))</f>
        <v/>
      </c>
      <c r="BB154" s="100" t="str">
        <f aca="false">IF(ISBLANK(S154),"", VLOOKUP(S154,$A$4:$B$8,2,FALSE()))</f>
        <v/>
      </c>
      <c r="BC154" s="100" t="str">
        <f aca="false">IF(ISBLANK(T154),"", VLOOKUP(T154,$A$4:$B$8,2,FALSE()))</f>
        <v/>
      </c>
      <c r="BD154" s="100" t="str">
        <f aca="false">IF(ISBLANK(U154),"", VLOOKUP(U154,$A$4:$B$8,2,FALSE()))</f>
        <v/>
      </c>
      <c r="BE154" s="100" t="str">
        <f aca="false">IF(ISBLANK(V154),"", VLOOKUP(V154,$A$4:$B$8,2,FALSE()))</f>
        <v/>
      </c>
      <c r="BF154" s="100" t="str">
        <f aca="false">IF(ISBLANK(W154),"", VLOOKUP(W154,$A$4:$B$8,2,FALSE()))</f>
        <v/>
      </c>
      <c r="BG154" s="100" t="str">
        <f aca="false">IF(ISBLANK(X154),"", VLOOKUP(X154,$A$4:$B$8,2,FALSE()))</f>
        <v/>
      </c>
    </row>
    <row r="155" customFormat="false" ht="17.6" hidden="false" customHeight="true" outlineLevel="0" collapsed="false">
      <c r="A155" s="88"/>
      <c r="B155" s="88"/>
      <c r="C155" s="89"/>
      <c r="D155" s="89"/>
      <c r="E155" s="90" t="s">
        <v>14</v>
      </c>
      <c r="F155" s="90" t="s">
        <v>20</v>
      </c>
      <c r="G155" s="90" t="s">
        <v>20</v>
      </c>
      <c r="H155" s="90" t="s">
        <v>23</v>
      </c>
      <c r="I155" s="90" t="s">
        <v>17</v>
      </c>
      <c r="J155" s="90" t="s">
        <v>14</v>
      </c>
      <c r="K155" s="90" t="s">
        <v>20</v>
      </c>
      <c r="L155" s="90"/>
      <c r="M155" s="90"/>
      <c r="N155" s="90"/>
      <c r="O155" s="90"/>
      <c r="P155" s="90"/>
      <c r="Q155" s="90"/>
      <c r="R155" s="90"/>
      <c r="S155" s="91"/>
      <c r="T155" s="91"/>
      <c r="U155" s="91"/>
      <c r="V155" s="91"/>
      <c r="W155" s="106"/>
      <c r="X155" s="106"/>
      <c r="Y155" s="93" t="n">
        <f aca="false">Z155*0.9</f>
        <v>5.48678571428571</v>
      </c>
      <c r="Z155" s="94" t="n">
        <f aca="false">IF((AM155) &gt; 3, AM155,3)</f>
        <v>6.09642857142857</v>
      </c>
      <c r="AA155" s="93" t="n">
        <f aca="false">Z155*1.1</f>
        <v>6.70607142857143</v>
      </c>
      <c r="AB155" s="95" t="n">
        <v>7</v>
      </c>
      <c r="AC155" s="96" t="n">
        <f aca="false">COUNT(AN155:BG155)</f>
        <v>7</v>
      </c>
      <c r="AD155" s="97" t="n">
        <f aca="false">COUNTIF(AN155:BG155,"&gt;0")</f>
        <v>4</v>
      </c>
      <c r="AE155" s="98" t="n">
        <f aca="false">AD155/AB155</f>
        <v>0.571428571428571</v>
      </c>
      <c r="AF155" s="98" t="n">
        <f aca="false">SLOPE(AN155:BG155,AN$13:BG$13)</f>
        <v>0.05</v>
      </c>
      <c r="AG155" s="98" t="n">
        <f aca="false">IF(AD155&gt;0,SUM(AN155:BG155)/AD155,-2)</f>
        <v>0.475</v>
      </c>
      <c r="AH155" s="99" t="n">
        <f aca="false">AE155/($AM155-$B$3)</f>
        <v>0.521172638436482</v>
      </c>
      <c r="AI155" s="99" t="n">
        <f aca="false">AF155/($AM155-$B$3)</f>
        <v>0.0456026058631922</v>
      </c>
      <c r="AJ155" s="99" t="n">
        <f aca="false">AG155/($AM155-$B$3)</f>
        <v>0.433224755700326</v>
      </c>
      <c r="AK155" s="99" t="n">
        <f aca="false">SUM(AH155:AJ155)</f>
        <v>1</v>
      </c>
      <c r="AM155" s="28" t="n">
        <f aca="false">AG155+AF155+AE155+B$3</f>
        <v>6.09642857142857</v>
      </c>
      <c r="AN155" s="100" t="n">
        <f aca="false">IF(ISBLANK(E155),"", VLOOKUP(E155,$A$4:$B$8,2,FALSE()))</f>
        <v>-1.5</v>
      </c>
      <c r="AO155" s="100" t="n">
        <f aca="false">IF(ISBLANK(F155),"", VLOOKUP(F155,$A$4:$B$8,2,FALSE()))</f>
        <v>1</v>
      </c>
      <c r="AP155" s="100" t="n">
        <f aca="false">IF(ISBLANK(G155),"", VLOOKUP(G155,$A$4:$B$8,2,FALSE()))</f>
        <v>1</v>
      </c>
      <c r="AQ155" s="100" t="n">
        <f aca="false">IF(ISBLANK(H155),"", VLOOKUP(H155,$A$4:$B$8,2,FALSE()))</f>
        <v>2</v>
      </c>
      <c r="AR155" s="100" t="n">
        <f aca="false">IF(ISBLANK(I155),"", VLOOKUP(I155,$A$4:$B$8,2,FALSE()))</f>
        <v>-0.1</v>
      </c>
      <c r="AS155" s="100" t="n">
        <f aca="false">IF(ISBLANK(J155),"", VLOOKUP(J155,$A$4:$B$8,2,FALSE()))</f>
        <v>-1.5</v>
      </c>
      <c r="AT155" s="100" t="n">
        <f aca="false">IF(ISBLANK(K155),"", VLOOKUP(K155,$A$4:$B$8,2,FALSE()))</f>
        <v>1</v>
      </c>
      <c r="AU155" s="100" t="str">
        <f aca="false">IF(ISBLANK(L155),"", VLOOKUP(L155,$A$4:$B$8,2,FALSE()))</f>
        <v/>
      </c>
      <c r="AV155" s="100" t="str">
        <f aca="false">IF(ISBLANK(M155),"", VLOOKUP(M155,$A$4:$B$8,2,FALSE()))</f>
        <v/>
      </c>
      <c r="AW155" s="100" t="str">
        <f aca="false">IF(ISBLANK(N155),"", VLOOKUP(N155,$A$4:$B$8,2,FALSE()))</f>
        <v/>
      </c>
      <c r="AX155" s="100" t="str">
        <f aca="false">IF(ISBLANK(O155),"", VLOOKUP(O155,$A$4:$B$8,2,FALSE()))</f>
        <v/>
      </c>
      <c r="AY155" s="100" t="str">
        <f aca="false">IF(ISBLANK(P155),"", VLOOKUP(P155,$A$4:$B$8,2,FALSE()))</f>
        <v/>
      </c>
      <c r="AZ155" s="100" t="str">
        <f aca="false">IF(ISBLANK(Q155),"", VLOOKUP(Q155,$A$4:$B$8,2,FALSE()))</f>
        <v/>
      </c>
      <c r="BA155" s="100" t="str">
        <f aca="false">IF(ISBLANK(R155),"", VLOOKUP(R155,$A$4:$B$8,2,FALSE()))</f>
        <v/>
      </c>
      <c r="BB155" s="100" t="str">
        <f aca="false">IF(ISBLANK(S155),"", VLOOKUP(S155,$A$4:$B$8,2,FALSE()))</f>
        <v/>
      </c>
      <c r="BC155" s="100" t="str">
        <f aca="false">IF(ISBLANK(T155),"", VLOOKUP(T155,$A$4:$B$8,2,FALSE()))</f>
        <v/>
      </c>
      <c r="BD155" s="100" t="str">
        <f aca="false">IF(ISBLANK(U155),"", VLOOKUP(U155,$A$4:$B$8,2,FALSE()))</f>
        <v/>
      </c>
      <c r="BE155" s="100" t="str">
        <f aca="false">IF(ISBLANK(V155),"", VLOOKUP(V155,$A$4:$B$8,2,FALSE()))</f>
        <v/>
      </c>
      <c r="BF155" s="100" t="str">
        <f aca="false">IF(ISBLANK(W155),"", VLOOKUP(W155,$A$4:$B$8,2,FALSE()))</f>
        <v/>
      </c>
      <c r="BG155" s="100" t="str">
        <f aca="false">IF(ISBLANK(X155),"", VLOOKUP(X155,$A$4:$B$8,2,FALSE()))</f>
        <v/>
      </c>
    </row>
    <row r="156" customFormat="false" ht="17.6" hidden="false" customHeight="true" outlineLevel="0" collapsed="false">
      <c r="A156" s="88"/>
      <c r="B156" s="88"/>
      <c r="C156" s="89"/>
      <c r="D156" s="89"/>
      <c r="E156" s="90" t="s">
        <v>14</v>
      </c>
      <c r="F156" s="90" t="s">
        <v>14</v>
      </c>
      <c r="G156" s="90" t="s">
        <v>23</v>
      </c>
      <c r="H156" s="90"/>
      <c r="I156" s="90"/>
      <c r="J156" s="90"/>
      <c r="K156" s="90"/>
      <c r="L156" s="90"/>
      <c r="M156" s="90"/>
      <c r="N156" s="90"/>
      <c r="O156" s="90"/>
      <c r="P156" s="90"/>
      <c r="Q156" s="90"/>
      <c r="R156" s="90"/>
      <c r="S156" s="90"/>
      <c r="T156" s="90"/>
      <c r="U156" s="91"/>
      <c r="V156" s="91"/>
      <c r="W156" s="90"/>
      <c r="X156" s="90"/>
      <c r="Y156" s="93" t="n">
        <f aca="false">Z156*0.9</f>
        <v>5.30357142857143</v>
      </c>
      <c r="Z156" s="94" t="n">
        <f aca="false">IF((AM156) &gt; 3, AM156,3)</f>
        <v>5.89285714285714</v>
      </c>
      <c r="AA156" s="93" t="n">
        <f aca="false">Z156*1.1</f>
        <v>6.48214285714286</v>
      </c>
      <c r="AB156" s="95" t="n">
        <v>7</v>
      </c>
      <c r="AC156" s="96" t="n">
        <f aca="false">COUNT(AN156:BG156)</f>
        <v>3</v>
      </c>
      <c r="AD156" s="97" t="n">
        <f aca="false">COUNTIF(AN156:BG156,"&gt;0")</f>
        <v>1</v>
      </c>
      <c r="AE156" s="98" t="n">
        <f aca="false">AD156/AB156</f>
        <v>0.142857142857143</v>
      </c>
      <c r="AF156" s="98" t="n">
        <f aca="false">SLOPE(AN156:BG156,AN$13:BG$13)</f>
        <v>1.75</v>
      </c>
      <c r="AG156" s="98" t="n">
        <f aca="false">IF(AD156&gt;0,SUM(AN156:BG156)/AD156,-2)</f>
        <v>-1</v>
      </c>
      <c r="AH156" s="99" t="n">
        <f aca="false">AE156/($AM156-$B$3)</f>
        <v>0.16</v>
      </c>
      <c r="AI156" s="99" t="n">
        <f aca="false">AF156/($AM156-$B$3)</f>
        <v>1.96</v>
      </c>
      <c r="AJ156" s="99" t="n">
        <f aca="false">AG156/($AM156-$B$3)</f>
        <v>-1.12</v>
      </c>
      <c r="AK156" s="99" t="n">
        <f aca="false">SUM(AH156:AJ156)</f>
        <v>1</v>
      </c>
      <c r="AM156" s="28" t="n">
        <f aca="false">AG156+AF156+AE156+B$3</f>
        <v>5.89285714285714</v>
      </c>
      <c r="AN156" s="100" t="n">
        <f aca="false">IF(ISBLANK(E156),"", VLOOKUP(E156,$A$4:$B$8,2,FALSE()))</f>
        <v>-1.5</v>
      </c>
      <c r="AO156" s="100" t="n">
        <f aca="false">IF(ISBLANK(F156),"", VLOOKUP(F156,$A$4:$B$8,2,FALSE()))</f>
        <v>-1.5</v>
      </c>
      <c r="AP156" s="100" t="n">
        <f aca="false">IF(ISBLANK(G156),"", VLOOKUP(G156,$A$4:$B$8,2,FALSE()))</f>
        <v>2</v>
      </c>
      <c r="AQ156" s="100" t="str">
        <f aca="false">IF(ISBLANK(H156),"", VLOOKUP(H156,$A$4:$B$8,2,FALSE()))</f>
        <v/>
      </c>
      <c r="AR156" s="100" t="str">
        <f aca="false">IF(ISBLANK(I156),"", VLOOKUP(I156,$A$4:$B$8,2,FALSE()))</f>
        <v/>
      </c>
      <c r="AS156" s="100" t="str">
        <f aca="false">IF(ISBLANK(J156),"", VLOOKUP(J156,$A$4:$B$8,2,FALSE()))</f>
        <v/>
      </c>
      <c r="AT156" s="100" t="str">
        <f aca="false">IF(ISBLANK(K156),"", VLOOKUP(K156,$A$4:$B$8,2,FALSE()))</f>
        <v/>
      </c>
      <c r="AU156" s="100" t="str">
        <f aca="false">IF(ISBLANK(L156),"", VLOOKUP(L156,$A$4:$B$8,2,FALSE()))</f>
        <v/>
      </c>
      <c r="AV156" s="100" t="str">
        <f aca="false">IF(ISBLANK(M156),"", VLOOKUP(M156,$A$4:$B$8,2,FALSE()))</f>
        <v/>
      </c>
      <c r="AW156" s="100" t="str">
        <f aca="false">IF(ISBLANK(N156),"", VLOOKUP(N156,$A$4:$B$8,2,FALSE()))</f>
        <v/>
      </c>
      <c r="AX156" s="100" t="str">
        <f aca="false">IF(ISBLANK(O156),"", VLOOKUP(O156,$A$4:$B$8,2,FALSE()))</f>
        <v/>
      </c>
      <c r="AY156" s="100" t="str">
        <f aca="false">IF(ISBLANK(P156),"", VLOOKUP(P156,$A$4:$B$8,2,FALSE()))</f>
        <v/>
      </c>
      <c r="AZ156" s="100" t="str">
        <f aca="false">IF(ISBLANK(Q156),"", VLOOKUP(Q156,$A$4:$B$8,2,FALSE()))</f>
        <v/>
      </c>
      <c r="BA156" s="100" t="str">
        <f aca="false">IF(ISBLANK(R156),"", VLOOKUP(R156,$A$4:$B$8,2,FALSE()))</f>
        <v/>
      </c>
      <c r="BB156" s="100" t="str">
        <f aca="false">IF(ISBLANK(S156),"", VLOOKUP(S156,$A$4:$B$8,2,FALSE()))</f>
        <v/>
      </c>
      <c r="BC156" s="100" t="str">
        <f aca="false">IF(ISBLANK(T156),"", VLOOKUP(T156,$A$4:$B$8,2,FALSE()))</f>
        <v/>
      </c>
      <c r="BD156" s="100" t="str">
        <f aca="false">IF(ISBLANK(U156),"", VLOOKUP(U156,$A$4:$B$8,2,FALSE()))</f>
        <v/>
      </c>
      <c r="BE156" s="100" t="str">
        <f aca="false">IF(ISBLANK(V156),"", VLOOKUP(V156,$A$4:$B$8,2,FALSE()))</f>
        <v/>
      </c>
      <c r="BF156" s="100" t="str">
        <f aca="false">IF(ISBLANK(W156),"", VLOOKUP(W156,$A$4:$B$8,2,FALSE()))</f>
        <v/>
      </c>
      <c r="BG156" s="100" t="str">
        <f aca="false">IF(ISBLANK(X156),"", VLOOKUP(X156,$A$4:$B$8,2,FALSE()))</f>
        <v/>
      </c>
    </row>
    <row r="157" customFormat="false" ht="17.6" hidden="false" customHeight="true" outlineLevel="0" collapsed="false">
      <c r="A157" s="88"/>
      <c r="B157" s="88"/>
      <c r="C157" s="89"/>
      <c r="D157" s="89"/>
      <c r="E157" s="90" t="s">
        <v>14</v>
      </c>
      <c r="F157" s="90" t="s">
        <v>14</v>
      </c>
      <c r="G157" s="90" t="s">
        <v>23</v>
      </c>
      <c r="H157" s="90" t="s">
        <v>26</v>
      </c>
      <c r="I157" s="90" t="s">
        <v>20</v>
      </c>
      <c r="J157" s="90" t="s">
        <v>20</v>
      </c>
      <c r="K157" s="90" t="s">
        <v>23</v>
      </c>
      <c r="L157" s="90" t="s">
        <v>23</v>
      </c>
      <c r="M157" s="90" t="s">
        <v>23</v>
      </c>
      <c r="N157" s="90"/>
      <c r="O157" s="90"/>
      <c r="P157" s="90"/>
      <c r="Q157" s="90"/>
      <c r="R157" s="90"/>
      <c r="S157" s="90"/>
      <c r="T157" s="90"/>
      <c r="U157" s="91"/>
      <c r="V157" s="91"/>
      <c r="W157" s="90"/>
      <c r="X157" s="91"/>
      <c r="Y157" s="93" t="n">
        <f aca="false">Z157*0.9</f>
        <v>7.13678571428571</v>
      </c>
      <c r="Z157" s="94" t="n">
        <f aca="false">IF((AM157) &gt; 3, AM157,3)</f>
        <v>7.9297619047619</v>
      </c>
      <c r="AA157" s="93" t="n">
        <f aca="false">Z157*1.1</f>
        <v>8.7227380952381</v>
      </c>
      <c r="AB157" s="95" t="n">
        <v>7</v>
      </c>
      <c r="AC157" s="96" t="n">
        <f aca="false">COUNT(AN157:BG157)</f>
        <v>9</v>
      </c>
      <c r="AD157" s="97" t="n">
        <f aca="false">COUNTIF(AN157:BG157,"&gt;0")</f>
        <v>7</v>
      </c>
      <c r="AE157" s="98" t="n">
        <f aca="false">AD157/AB157</f>
        <v>1</v>
      </c>
      <c r="AF157" s="98" t="n">
        <f aca="false">SLOPE(AN157:BG157,AN$13:BG$13)</f>
        <v>0.358333333333333</v>
      </c>
      <c r="AG157" s="98" t="n">
        <f aca="false">IF(AD157&gt;0,SUM(AN157:BG157)/AD157,-2)</f>
        <v>1.57142857142857</v>
      </c>
      <c r="AH157" s="99" t="n">
        <f aca="false">AE157/($AM157-$B$3)</f>
        <v>0.341324664770419</v>
      </c>
      <c r="AI157" s="99" t="n">
        <f aca="false">AF157/($AM157-$B$3)</f>
        <v>0.122308004876067</v>
      </c>
      <c r="AJ157" s="99" t="n">
        <f aca="false">AG157/($AM157-$B$3)</f>
        <v>0.536367330353515</v>
      </c>
      <c r="AK157" s="99" t="n">
        <f aca="false">SUM(AH157:AJ157)</f>
        <v>1</v>
      </c>
      <c r="AM157" s="28" t="n">
        <f aca="false">AG157+AF157+AE157+B$3</f>
        <v>7.9297619047619</v>
      </c>
      <c r="AN157" s="100" t="n">
        <f aca="false">IF(ISBLANK(E157),"", VLOOKUP(E157,$A$4:$B$8,2,FALSE()))</f>
        <v>-1.5</v>
      </c>
      <c r="AO157" s="100" t="n">
        <f aca="false">IF(ISBLANK(F157),"", VLOOKUP(F157,$A$4:$B$8,2,FALSE()))</f>
        <v>-1.5</v>
      </c>
      <c r="AP157" s="100" t="n">
        <f aca="false">IF(ISBLANK(G157),"", VLOOKUP(G157,$A$4:$B$8,2,FALSE()))</f>
        <v>2</v>
      </c>
      <c r="AQ157" s="100" t="n">
        <f aca="false">IF(ISBLANK(H157),"", VLOOKUP(H157,$A$4:$B$8,2,FALSE()))</f>
        <v>4</v>
      </c>
      <c r="AR157" s="100" t="n">
        <f aca="false">IF(ISBLANK(I157),"", VLOOKUP(I157,$A$4:$B$8,2,FALSE()))</f>
        <v>1</v>
      </c>
      <c r="AS157" s="100" t="n">
        <f aca="false">IF(ISBLANK(J157),"", VLOOKUP(J157,$A$4:$B$8,2,FALSE()))</f>
        <v>1</v>
      </c>
      <c r="AT157" s="100" t="n">
        <f aca="false">IF(ISBLANK(K157),"", VLOOKUP(K157,$A$4:$B$8,2,FALSE()))</f>
        <v>2</v>
      </c>
      <c r="AU157" s="100" t="n">
        <f aca="false">IF(ISBLANK(L157),"", VLOOKUP(L157,$A$4:$B$8,2,FALSE()))</f>
        <v>2</v>
      </c>
      <c r="AV157" s="100" t="n">
        <f aca="false">IF(ISBLANK(M157),"", VLOOKUP(M157,$A$4:$B$8,2,FALSE()))</f>
        <v>2</v>
      </c>
      <c r="AW157" s="100" t="str">
        <f aca="false">IF(ISBLANK(N157),"", VLOOKUP(N157,$A$4:$B$8,2,FALSE()))</f>
        <v/>
      </c>
      <c r="AX157" s="100" t="str">
        <f aca="false">IF(ISBLANK(O157),"", VLOOKUP(O157,$A$4:$B$8,2,FALSE()))</f>
        <v/>
      </c>
      <c r="AY157" s="100" t="str">
        <f aca="false">IF(ISBLANK(P157),"", VLOOKUP(P157,$A$4:$B$8,2,FALSE()))</f>
        <v/>
      </c>
      <c r="AZ157" s="100" t="str">
        <f aca="false">IF(ISBLANK(Q157),"", VLOOKUP(Q157,$A$4:$B$8,2,FALSE()))</f>
        <v/>
      </c>
      <c r="BA157" s="100" t="str">
        <f aca="false">IF(ISBLANK(R157),"", VLOOKUP(R157,$A$4:$B$8,2,FALSE()))</f>
        <v/>
      </c>
      <c r="BB157" s="100" t="str">
        <f aca="false">IF(ISBLANK(S157),"", VLOOKUP(S157,$A$4:$B$8,2,FALSE()))</f>
        <v/>
      </c>
      <c r="BC157" s="100" t="str">
        <f aca="false">IF(ISBLANK(T157),"", VLOOKUP(T157,$A$4:$B$8,2,FALSE()))</f>
        <v/>
      </c>
      <c r="BD157" s="100" t="str">
        <f aca="false">IF(ISBLANK(U157),"", VLOOKUP(U157,$A$4:$B$8,2,FALSE()))</f>
        <v/>
      </c>
      <c r="BE157" s="100" t="str">
        <f aca="false">IF(ISBLANK(V157),"", VLOOKUP(V157,$A$4:$B$8,2,FALSE()))</f>
        <v/>
      </c>
      <c r="BF157" s="100" t="str">
        <f aca="false">IF(ISBLANK(W157),"", VLOOKUP(W157,$A$4:$B$8,2,FALSE()))</f>
        <v/>
      </c>
      <c r="BG157" s="100" t="str">
        <f aca="false">IF(ISBLANK(X157),"", VLOOKUP(X157,$A$4:$B$8,2,FALSE()))</f>
        <v/>
      </c>
    </row>
    <row r="158" customFormat="false" ht="17.6" hidden="false" customHeight="true" outlineLevel="0" collapsed="false">
      <c r="A158" s="88"/>
      <c r="B158" s="88"/>
      <c r="C158" s="89"/>
      <c r="D158" s="89"/>
      <c r="E158" s="90" t="s">
        <v>23</v>
      </c>
      <c r="F158" s="90" t="s">
        <v>23</v>
      </c>
      <c r="G158" s="90" t="s">
        <v>23</v>
      </c>
      <c r="H158" s="90" t="s">
        <v>20</v>
      </c>
      <c r="I158" s="90" t="s">
        <v>26</v>
      </c>
      <c r="J158" s="90" t="s">
        <v>20</v>
      </c>
      <c r="K158" s="90" t="s">
        <v>23</v>
      </c>
      <c r="L158" s="90" t="s">
        <v>23</v>
      </c>
      <c r="M158" s="90" t="s">
        <v>26</v>
      </c>
      <c r="N158" s="90" t="s">
        <v>20</v>
      </c>
      <c r="O158" s="90"/>
      <c r="P158" s="90"/>
      <c r="Q158" s="90"/>
      <c r="R158" s="91"/>
      <c r="S158" s="91"/>
      <c r="T158" s="91"/>
      <c r="U158" s="91"/>
      <c r="V158" s="91"/>
      <c r="W158" s="90"/>
      <c r="X158" s="90"/>
      <c r="Y158" s="93" t="n">
        <f aca="false">Z158*0.9</f>
        <v>7.70298701298701</v>
      </c>
      <c r="Z158" s="94" t="n">
        <f aca="false">IF((AM158) &gt; 3, AM158,3)</f>
        <v>8.55887445887446</v>
      </c>
      <c r="AA158" s="93" t="n">
        <f aca="false">Z158*1.1</f>
        <v>9.41476190476191</v>
      </c>
      <c r="AB158" s="95" t="n">
        <v>7</v>
      </c>
      <c r="AC158" s="96" t="n">
        <f aca="false">COUNT(AN158:BG158)</f>
        <v>10</v>
      </c>
      <c r="AD158" s="97" t="n">
        <f aca="false">COUNTIF(AN158:BG158,"&gt;0")</f>
        <v>10</v>
      </c>
      <c r="AE158" s="98" t="n">
        <f aca="false">AD158/AB158</f>
        <v>1.42857142857143</v>
      </c>
      <c r="AF158" s="98" t="n">
        <f aca="false">SLOPE(AN158:BG158,AN$13:BG$13)</f>
        <v>0.0303030303030303</v>
      </c>
      <c r="AG158" s="98" t="n">
        <f aca="false">IF(AD158&gt;0,SUM(AN158:BG158)/AD158,-2)</f>
        <v>2.1</v>
      </c>
      <c r="AH158" s="99" t="n">
        <f aca="false">AE158/($AM158-$B$3)</f>
        <v>0.40141102055711</v>
      </c>
      <c r="AI158" s="99" t="n">
        <f aca="false">AF158/($AM158-$B$3)</f>
        <v>0.00851477922393869</v>
      </c>
      <c r="AJ158" s="99" t="n">
        <f aca="false">AG158/($AM158-$B$3)</f>
        <v>0.590074200218951</v>
      </c>
      <c r="AK158" s="99" t="n">
        <f aca="false">SUM(AH158:AJ158)</f>
        <v>1</v>
      </c>
      <c r="AM158" s="28" t="n">
        <f aca="false">AG158+AF158+AE158+B$3</f>
        <v>8.55887445887446</v>
      </c>
      <c r="AN158" s="100" t="n">
        <f aca="false">IF(ISBLANK(E158),"", VLOOKUP(E158,$A$4:$B$8,2,FALSE()))</f>
        <v>2</v>
      </c>
      <c r="AO158" s="100" t="n">
        <f aca="false">IF(ISBLANK(F158),"", VLOOKUP(F158,$A$4:$B$8,2,FALSE()))</f>
        <v>2</v>
      </c>
      <c r="AP158" s="100" t="n">
        <f aca="false">IF(ISBLANK(G158),"", VLOOKUP(G158,$A$4:$B$8,2,FALSE()))</f>
        <v>2</v>
      </c>
      <c r="AQ158" s="100" t="n">
        <f aca="false">IF(ISBLANK(H158),"", VLOOKUP(H158,$A$4:$B$8,2,FALSE()))</f>
        <v>1</v>
      </c>
      <c r="AR158" s="100" t="n">
        <f aca="false">IF(ISBLANK(I158),"", VLOOKUP(I158,$A$4:$B$8,2,FALSE()))</f>
        <v>4</v>
      </c>
      <c r="AS158" s="100" t="n">
        <f aca="false">IF(ISBLANK(J158),"", VLOOKUP(J158,$A$4:$B$8,2,FALSE()))</f>
        <v>1</v>
      </c>
      <c r="AT158" s="100" t="n">
        <f aca="false">IF(ISBLANK(K158),"", VLOOKUP(K158,$A$4:$B$8,2,FALSE()))</f>
        <v>2</v>
      </c>
      <c r="AU158" s="100" t="n">
        <f aca="false">IF(ISBLANK(L158),"", VLOOKUP(L158,$A$4:$B$8,2,FALSE()))</f>
        <v>2</v>
      </c>
      <c r="AV158" s="100" t="n">
        <f aca="false">IF(ISBLANK(M158),"", VLOOKUP(M158,$A$4:$B$8,2,FALSE()))</f>
        <v>4</v>
      </c>
      <c r="AW158" s="100" t="n">
        <f aca="false">IF(ISBLANK(N158),"", VLOOKUP(N158,$A$4:$B$8,2,FALSE()))</f>
        <v>1</v>
      </c>
      <c r="AX158" s="100" t="str">
        <f aca="false">IF(ISBLANK(O158),"", VLOOKUP(O158,$A$4:$B$8,2,FALSE()))</f>
        <v/>
      </c>
      <c r="AY158" s="100" t="str">
        <f aca="false">IF(ISBLANK(P158),"", VLOOKUP(P158,$A$4:$B$8,2,FALSE()))</f>
        <v/>
      </c>
      <c r="AZ158" s="100" t="str">
        <f aca="false">IF(ISBLANK(Q158),"", VLOOKUP(Q158,$A$4:$B$8,2,FALSE()))</f>
        <v/>
      </c>
      <c r="BA158" s="100" t="str">
        <f aca="false">IF(ISBLANK(R158),"", VLOOKUP(R158,$A$4:$B$8,2,FALSE()))</f>
        <v/>
      </c>
      <c r="BB158" s="100" t="str">
        <f aca="false">IF(ISBLANK(S158),"", VLOOKUP(S158,$A$4:$B$8,2,FALSE()))</f>
        <v/>
      </c>
      <c r="BC158" s="100" t="str">
        <f aca="false">IF(ISBLANK(T158),"", VLOOKUP(T158,$A$4:$B$8,2,FALSE()))</f>
        <v/>
      </c>
      <c r="BD158" s="100" t="str">
        <f aca="false">IF(ISBLANK(U158),"", VLOOKUP(U158,$A$4:$B$8,2,FALSE()))</f>
        <v/>
      </c>
      <c r="BE158" s="100" t="str">
        <f aca="false">IF(ISBLANK(V158),"", VLOOKUP(V158,$A$4:$B$8,2,FALSE()))</f>
        <v/>
      </c>
      <c r="BF158" s="100" t="str">
        <f aca="false">IF(ISBLANK(W158),"", VLOOKUP(W158,$A$4:$B$8,2,FALSE()))</f>
        <v/>
      </c>
      <c r="BG158" s="100" t="str">
        <f aca="false">IF(ISBLANK(X158),"", VLOOKUP(X158,$A$4:$B$8,2,FALSE()))</f>
        <v/>
      </c>
    </row>
    <row r="159" customFormat="false" ht="17.6" hidden="false" customHeight="true" outlineLevel="0" collapsed="false">
      <c r="A159" s="88"/>
      <c r="B159" s="88"/>
      <c r="C159" s="89"/>
      <c r="D159" s="89"/>
      <c r="E159" s="90" t="s">
        <v>20</v>
      </c>
      <c r="F159" s="90" t="s">
        <v>23</v>
      </c>
      <c r="G159" s="90" t="s">
        <v>20</v>
      </c>
      <c r="H159" s="90" t="s">
        <v>26</v>
      </c>
      <c r="I159" s="90" t="s">
        <v>23</v>
      </c>
      <c r="J159" s="90" t="s">
        <v>26</v>
      </c>
      <c r="K159" s="90" t="s">
        <v>14</v>
      </c>
      <c r="L159" s="90" t="s">
        <v>14</v>
      </c>
      <c r="M159" s="90" t="s">
        <v>20</v>
      </c>
      <c r="N159" s="90" t="s">
        <v>23</v>
      </c>
      <c r="O159" s="90" t="s">
        <v>20</v>
      </c>
      <c r="P159" s="90"/>
      <c r="Q159" s="90"/>
      <c r="R159" s="90"/>
      <c r="S159" s="90"/>
      <c r="T159" s="90"/>
      <c r="U159" s="90"/>
      <c r="V159" s="90"/>
      <c r="W159" s="91"/>
      <c r="X159" s="91"/>
      <c r="Y159" s="93" t="n">
        <f aca="false">Z159*0.9</f>
        <v>7.03850649350649</v>
      </c>
      <c r="Z159" s="94" t="n">
        <f aca="false">IF((AM159) &gt; 3, AM159,3)</f>
        <v>7.82056277056277</v>
      </c>
      <c r="AA159" s="93" t="n">
        <f aca="false">Z159*1.1</f>
        <v>8.60261904761905</v>
      </c>
      <c r="AB159" s="95" t="n">
        <v>7</v>
      </c>
      <c r="AC159" s="96" t="n">
        <f aca="false">COUNT(AN159:BG159)</f>
        <v>11</v>
      </c>
      <c r="AD159" s="97" t="n">
        <f aca="false">COUNTIF(AN159:BG159,"&gt;0")</f>
        <v>9</v>
      </c>
      <c r="AE159" s="98" t="n">
        <f aca="false">AD159/AB159</f>
        <v>1.28571428571429</v>
      </c>
      <c r="AF159" s="98" t="n">
        <f aca="false">SLOPE(AN159:BG159,AN$13:BG$13)</f>
        <v>-0.131818181818182</v>
      </c>
      <c r="AG159" s="98" t="n">
        <f aca="false">IF(AD159&gt;0,SUM(AN159:BG159)/AD159,-2)</f>
        <v>1.66666666666667</v>
      </c>
      <c r="AH159" s="99" t="n">
        <f aca="false">AE159/($AM159-$B$3)</f>
        <v>0.455836083186248</v>
      </c>
      <c r="AI159" s="99" t="n">
        <f aca="false">AF159/($AM159-$B$3)</f>
        <v>-0.0467347095387921</v>
      </c>
      <c r="AJ159" s="99" t="n">
        <f aca="false">AG159/($AM159-$B$3)</f>
        <v>0.590898626352544</v>
      </c>
      <c r="AK159" s="99" t="n">
        <f aca="false">SUM(AH159:AJ159)</f>
        <v>1</v>
      </c>
      <c r="AM159" s="28" t="n">
        <f aca="false">AG159+AF159+AE159+B$3</f>
        <v>7.82056277056277</v>
      </c>
      <c r="AN159" s="100" t="n">
        <f aca="false">IF(ISBLANK(E159),"", VLOOKUP(E159,$A$4:$B$8,2,FALSE()))</f>
        <v>1</v>
      </c>
      <c r="AO159" s="100" t="n">
        <f aca="false">IF(ISBLANK(F159),"", VLOOKUP(F159,$A$4:$B$8,2,FALSE()))</f>
        <v>2</v>
      </c>
      <c r="AP159" s="100" t="n">
        <f aca="false">IF(ISBLANK(G159),"", VLOOKUP(G159,$A$4:$B$8,2,FALSE()))</f>
        <v>1</v>
      </c>
      <c r="AQ159" s="100" t="n">
        <f aca="false">IF(ISBLANK(H159),"", VLOOKUP(H159,$A$4:$B$8,2,FALSE()))</f>
        <v>4</v>
      </c>
      <c r="AR159" s="100" t="n">
        <f aca="false">IF(ISBLANK(I159),"", VLOOKUP(I159,$A$4:$B$8,2,FALSE()))</f>
        <v>2</v>
      </c>
      <c r="AS159" s="100" t="n">
        <f aca="false">IF(ISBLANK(J159),"", VLOOKUP(J159,$A$4:$B$8,2,FALSE()))</f>
        <v>4</v>
      </c>
      <c r="AT159" s="100" t="n">
        <f aca="false">IF(ISBLANK(K159),"", VLOOKUP(K159,$A$4:$B$8,2,FALSE()))</f>
        <v>-1.5</v>
      </c>
      <c r="AU159" s="100" t="n">
        <f aca="false">IF(ISBLANK(L159),"", VLOOKUP(L159,$A$4:$B$8,2,FALSE()))</f>
        <v>-1.5</v>
      </c>
      <c r="AV159" s="100" t="n">
        <f aca="false">IF(ISBLANK(M159),"", VLOOKUP(M159,$A$4:$B$8,2,FALSE()))</f>
        <v>1</v>
      </c>
      <c r="AW159" s="100" t="n">
        <f aca="false">IF(ISBLANK(N159),"", VLOOKUP(N159,$A$4:$B$8,2,FALSE()))</f>
        <v>2</v>
      </c>
      <c r="AX159" s="100" t="n">
        <f aca="false">IF(ISBLANK(O159),"", VLOOKUP(O159,$A$4:$B$8,2,FALSE()))</f>
        <v>1</v>
      </c>
      <c r="AY159" s="100" t="str">
        <f aca="false">IF(ISBLANK(P159),"", VLOOKUP(P159,$A$4:$B$8,2,FALSE()))</f>
        <v/>
      </c>
      <c r="AZ159" s="100" t="str">
        <f aca="false">IF(ISBLANK(Q159),"", VLOOKUP(Q159,$A$4:$B$8,2,FALSE()))</f>
        <v/>
      </c>
      <c r="BA159" s="100" t="str">
        <f aca="false">IF(ISBLANK(R159),"", VLOOKUP(R159,$A$4:$B$8,2,FALSE()))</f>
        <v/>
      </c>
      <c r="BB159" s="100" t="str">
        <f aca="false">IF(ISBLANK(S159),"", VLOOKUP(S159,$A$4:$B$8,2,FALSE()))</f>
        <v/>
      </c>
      <c r="BC159" s="100" t="str">
        <f aca="false">IF(ISBLANK(T159),"", VLOOKUP(T159,$A$4:$B$8,2,FALSE()))</f>
        <v/>
      </c>
      <c r="BD159" s="100" t="str">
        <f aca="false">IF(ISBLANK(U159),"", VLOOKUP(U159,$A$4:$B$8,2,FALSE()))</f>
        <v/>
      </c>
      <c r="BE159" s="100" t="str">
        <f aca="false">IF(ISBLANK(V159),"", VLOOKUP(V159,$A$4:$B$8,2,FALSE()))</f>
        <v/>
      </c>
      <c r="BF159" s="100" t="str">
        <f aca="false">IF(ISBLANK(W159),"", VLOOKUP(W159,$A$4:$B$8,2,FALSE()))</f>
        <v/>
      </c>
      <c r="BG159" s="100" t="str">
        <f aca="false">IF(ISBLANK(X159),"", VLOOKUP(X159,$A$4:$B$8,2,FALSE()))</f>
        <v/>
      </c>
    </row>
    <row r="160" customFormat="false" ht="17.6" hidden="false" customHeight="true" outlineLevel="0" collapsed="false">
      <c r="A160" s="88"/>
      <c r="B160" s="88"/>
      <c r="C160" s="89"/>
      <c r="D160" s="89"/>
      <c r="E160" s="90" t="s">
        <v>20</v>
      </c>
      <c r="F160" s="90" t="s">
        <v>23</v>
      </c>
      <c r="G160" s="90" t="s">
        <v>20</v>
      </c>
      <c r="H160" s="90" t="s">
        <v>23</v>
      </c>
      <c r="I160" s="90" t="s">
        <v>23</v>
      </c>
      <c r="J160" s="90" t="s">
        <v>26</v>
      </c>
      <c r="K160" s="90"/>
      <c r="L160" s="90"/>
      <c r="M160" s="90"/>
      <c r="N160" s="90"/>
      <c r="O160" s="90"/>
      <c r="P160" s="90"/>
      <c r="Q160" s="90"/>
      <c r="R160" s="90"/>
      <c r="S160" s="90"/>
      <c r="T160" s="90"/>
      <c r="U160" s="90"/>
      <c r="V160" s="90"/>
      <c r="W160" s="90"/>
      <c r="X160" s="90"/>
      <c r="Y160" s="93" t="n">
        <f aca="false">Z160*0.9</f>
        <v>7.48285714285714</v>
      </c>
      <c r="Z160" s="94" t="n">
        <f aca="false">IF((AM160) &gt; 3, AM160,3)</f>
        <v>8.31428571428572</v>
      </c>
      <c r="AA160" s="93" t="n">
        <f aca="false">Z160*1.1</f>
        <v>9.14571428571429</v>
      </c>
      <c r="AB160" s="95" t="n">
        <v>7</v>
      </c>
      <c r="AC160" s="96" t="n">
        <f aca="false">COUNT(AN160:BG160)</f>
        <v>6</v>
      </c>
      <c r="AD160" s="97" t="n">
        <f aca="false">COUNTIF(AN160:BG160,"&gt;0")</f>
        <v>6</v>
      </c>
      <c r="AE160" s="98" t="n">
        <f aca="false">AD160/AB160</f>
        <v>0.857142857142857</v>
      </c>
      <c r="AF160" s="98" t="n">
        <f aca="false">SLOPE(AN160:BG160,AN$13:BG$13)</f>
        <v>0.457142857142857</v>
      </c>
      <c r="AG160" s="98" t="n">
        <f aca="false">IF(AD160&gt;0,SUM(AN160:BG160)/AD160,-2)</f>
        <v>2</v>
      </c>
      <c r="AH160" s="99" t="n">
        <f aca="false">AE160/($AM160-$B$3)</f>
        <v>0.258620689655172</v>
      </c>
      <c r="AI160" s="99" t="n">
        <f aca="false">AF160/($AM160-$B$3)</f>
        <v>0.137931034482759</v>
      </c>
      <c r="AJ160" s="99" t="n">
        <f aca="false">AG160/($AM160-$B$3)</f>
        <v>0.603448275862069</v>
      </c>
      <c r="AK160" s="99" t="n">
        <f aca="false">SUM(AH160:AJ160)</f>
        <v>1</v>
      </c>
      <c r="AM160" s="28" t="n">
        <f aca="false">AG160+AF160+AE160+B$3</f>
        <v>8.31428571428572</v>
      </c>
      <c r="AN160" s="100" t="n">
        <f aca="false">IF(ISBLANK(E160),"", VLOOKUP(E160,$A$4:$B$8,2,FALSE()))</f>
        <v>1</v>
      </c>
      <c r="AO160" s="100" t="n">
        <f aca="false">IF(ISBLANK(F160),"", VLOOKUP(F160,$A$4:$B$8,2,FALSE()))</f>
        <v>2</v>
      </c>
      <c r="AP160" s="100" t="n">
        <f aca="false">IF(ISBLANK(G160),"", VLOOKUP(G160,$A$4:$B$8,2,FALSE()))</f>
        <v>1</v>
      </c>
      <c r="AQ160" s="100" t="n">
        <f aca="false">IF(ISBLANK(H160),"", VLOOKUP(H160,$A$4:$B$8,2,FALSE()))</f>
        <v>2</v>
      </c>
      <c r="AR160" s="100" t="n">
        <f aca="false">IF(ISBLANK(I160),"", VLOOKUP(I160,$A$4:$B$8,2,FALSE()))</f>
        <v>2</v>
      </c>
      <c r="AS160" s="100" t="n">
        <f aca="false">IF(ISBLANK(J160),"", VLOOKUP(J160,$A$4:$B$8,2,FALSE()))</f>
        <v>4</v>
      </c>
      <c r="AT160" s="100" t="str">
        <f aca="false">IF(ISBLANK(K160),"", VLOOKUP(K160,$A$4:$B$8,2,FALSE()))</f>
        <v/>
      </c>
      <c r="AU160" s="100" t="str">
        <f aca="false">IF(ISBLANK(L160),"", VLOOKUP(L160,$A$4:$B$8,2,FALSE()))</f>
        <v/>
      </c>
      <c r="AV160" s="100" t="str">
        <f aca="false">IF(ISBLANK(M160),"", VLOOKUP(M160,$A$4:$B$8,2,FALSE()))</f>
        <v/>
      </c>
      <c r="AW160" s="100" t="str">
        <f aca="false">IF(ISBLANK(N160),"", VLOOKUP(N160,$A$4:$B$8,2,FALSE()))</f>
        <v/>
      </c>
      <c r="AX160" s="100" t="str">
        <f aca="false">IF(ISBLANK(O160),"", VLOOKUP(O160,$A$4:$B$8,2,FALSE()))</f>
        <v/>
      </c>
      <c r="AY160" s="100" t="str">
        <f aca="false">IF(ISBLANK(P160),"", VLOOKUP(P160,$A$4:$B$8,2,FALSE()))</f>
        <v/>
      </c>
      <c r="AZ160" s="100" t="str">
        <f aca="false">IF(ISBLANK(Q160),"", VLOOKUP(Q160,$A$4:$B$8,2,FALSE()))</f>
        <v/>
      </c>
      <c r="BA160" s="100" t="str">
        <f aca="false">IF(ISBLANK(R160),"", VLOOKUP(R160,$A$4:$B$8,2,FALSE()))</f>
        <v/>
      </c>
      <c r="BB160" s="100" t="str">
        <f aca="false">IF(ISBLANK(S160),"", VLOOKUP(S160,$A$4:$B$8,2,FALSE()))</f>
        <v/>
      </c>
      <c r="BC160" s="100" t="str">
        <f aca="false">IF(ISBLANK(T160),"", VLOOKUP(T160,$A$4:$B$8,2,FALSE()))</f>
        <v/>
      </c>
      <c r="BD160" s="100" t="str">
        <f aca="false">IF(ISBLANK(U160),"", VLOOKUP(U160,$A$4:$B$8,2,FALSE()))</f>
        <v/>
      </c>
      <c r="BE160" s="100" t="str">
        <f aca="false">IF(ISBLANK(V160),"", VLOOKUP(V160,$A$4:$B$8,2,FALSE()))</f>
        <v/>
      </c>
      <c r="BF160" s="100" t="str">
        <f aca="false">IF(ISBLANK(W160),"", VLOOKUP(W160,$A$4:$B$8,2,FALSE()))</f>
        <v/>
      </c>
      <c r="BG160" s="100" t="str">
        <f aca="false">IF(ISBLANK(X160),"", VLOOKUP(X160,$A$4:$B$8,2,FALSE()))</f>
        <v/>
      </c>
    </row>
    <row r="161" customFormat="false" ht="17.6" hidden="false" customHeight="true" outlineLevel="0" collapsed="false">
      <c r="A161" s="88"/>
      <c r="B161" s="88"/>
      <c r="C161" s="89"/>
      <c r="D161" s="89"/>
      <c r="E161" s="90" t="s">
        <v>20</v>
      </c>
      <c r="F161" s="90" t="s">
        <v>20</v>
      </c>
      <c r="G161" s="90" t="s">
        <v>20</v>
      </c>
      <c r="H161" s="90" t="s">
        <v>26</v>
      </c>
      <c r="I161" s="90" t="s">
        <v>23</v>
      </c>
      <c r="J161" s="90" t="s">
        <v>23</v>
      </c>
      <c r="K161" s="90" t="s">
        <v>20</v>
      </c>
      <c r="L161" s="90" t="s">
        <v>26</v>
      </c>
      <c r="M161" s="90" t="s">
        <v>23</v>
      </c>
      <c r="N161" s="90"/>
      <c r="O161" s="90"/>
      <c r="P161" s="90"/>
      <c r="Q161" s="90"/>
      <c r="R161" s="90"/>
      <c r="S161" s="90"/>
      <c r="T161" s="90"/>
      <c r="U161" s="91"/>
      <c r="V161" s="91"/>
      <c r="W161" s="91"/>
      <c r="X161" s="91"/>
      <c r="Y161" s="93" t="n">
        <f aca="false">Z161*0.9</f>
        <v>7.62214285714286</v>
      </c>
      <c r="Z161" s="94" t="n">
        <f aca="false">IF((AM161) &gt; 3, AM161,3)</f>
        <v>8.46904761904762</v>
      </c>
      <c r="AA161" s="93" t="n">
        <f aca="false">Z161*1.1</f>
        <v>9.31595238095238</v>
      </c>
      <c r="AB161" s="95" t="n">
        <v>7</v>
      </c>
      <c r="AC161" s="96" t="n">
        <f aca="false">COUNT(AN161:BG161)</f>
        <v>9</v>
      </c>
      <c r="AD161" s="97" t="n">
        <f aca="false">COUNTIF(AN161:BG161,"&gt;0")</f>
        <v>9</v>
      </c>
      <c r="AE161" s="98" t="n">
        <f aca="false">AD161/AB161</f>
        <v>1.28571428571429</v>
      </c>
      <c r="AF161" s="98" t="n">
        <f aca="false">SLOPE(AN161:BG161,AN$13:BG$13)</f>
        <v>0.183333333333333</v>
      </c>
      <c r="AG161" s="98" t="n">
        <f aca="false">IF(AD161&gt;0,SUM(AN161:BG161)/AD161,-2)</f>
        <v>2</v>
      </c>
      <c r="AH161" s="99" t="n">
        <f aca="false">AE161/($AM161-$B$3)</f>
        <v>0.370624571036376</v>
      </c>
      <c r="AI161" s="99" t="n">
        <f aca="false">AF161/($AM161-$B$3)</f>
        <v>0.0528483184625944</v>
      </c>
      <c r="AJ161" s="99" t="n">
        <f aca="false">AG161/($AM161-$B$3)</f>
        <v>0.57652711050103</v>
      </c>
      <c r="AK161" s="99" t="n">
        <f aca="false">SUM(AH161:AJ161)</f>
        <v>1</v>
      </c>
      <c r="AM161" s="28" t="n">
        <f aca="false">AG161+AF161+AE161+B$3</f>
        <v>8.46904761904762</v>
      </c>
      <c r="AN161" s="100" t="n">
        <f aca="false">IF(ISBLANK(E161),"", VLOOKUP(E161,$A$4:$B$8,2,FALSE()))</f>
        <v>1</v>
      </c>
      <c r="AO161" s="100" t="n">
        <f aca="false">IF(ISBLANK(F161),"", VLOOKUP(F161,$A$4:$B$8,2,FALSE()))</f>
        <v>1</v>
      </c>
      <c r="AP161" s="100" t="n">
        <f aca="false">IF(ISBLANK(G161),"", VLOOKUP(G161,$A$4:$B$8,2,FALSE()))</f>
        <v>1</v>
      </c>
      <c r="AQ161" s="100" t="n">
        <f aca="false">IF(ISBLANK(H161),"", VLOOKUP(H161,$A$4:$B$8,2,FALSE()))</f>
        <v>4</v>
      </c>
      <c r="AR161" s="100" t="n">
        <f aca="false">IF(ISBLANK(I161),"", VLOOKUP(I161,$A$4:$B$8,2,FALSE()))</f>
        <v>2</v>
      </c>
      <c r="AS161" s="100" t="n">
        <f aca="false">IF(ISBLANK(J161),"", VLOOKUP(J161,$A$4:$B$8,2,FALSE()))</f>
        <v>2</v>
      </c>
      <c r="AT161" s="100" t="n">
        <f aca="false">IF(ISBLANK(K161),"", VLOOKUP(K161,$A$4:$B$8,2,FALSE()))</f>
        <v>1</v>
      </c>
      <c r="AU161" s="100" t="n">
        <f aca="false">IF(ISBLANK(L161),"", VLOOKUP(L161,$A$4:$B$8,2,FALSE()))</f>
        <v>4</v>
      </c>
      <c r="AV161" s="100" t="n">
        <f aca="false">IF(ISBLANK(M161),"", VLOOKUP(M161,$A$4:$B$8,2,FALSE()))</f>
        <v>2</v>
      </c>
      <c r="AW161" s="100" t="str">
        <f aca="false">IF(ISBLANK(N161),"", VLOOKUP(N161,$A$4:$B$8,2,FALSE()))</f>
        <v/>
      </c>
      <c r="AX161" s="100" t="str">
        <f aca="false">IF(ISBLANK(O161),"", VLOOKUP(O161,$A$4:$B$8,2,FALSE()))</f>
        <v/>
      </c>
      <c r="AY161" s="100" t="str">
        <f aca="false">IF(ISBLANK(P161),"", VLOOKUP(P161,$A$4:$B$8,2,FALSE()))</f>
        <v/>
      </c>
      <c r="AZ161" s="100" t="str">
        <f aca="false">IF(ISBLANK(Q161),"", VLOOKUP(Q161,$A$4:$B$8,2,FALSE()))</f>
        <v/>
      </c>
      <c r="BA161" s="100" t="str">
        <f aca="false">IF(ISBLANK(R161),"", VLOOKUP(R161,$A$4:$B$8,2,FALSE()))</f>
        <v/>
      </c>
      <c r="BB161" s="100" t="str">
        <f aca="false">IF(ISBLANK(S161),"", VLOOKUP(S161,$A$4:$B$8,2,FALSE()))</f>
        <v/>
      </c>
      <c r="BC161" s="100" t="str">
        <f aca="false">IF(ISBLANK(T161),"", VLOOKUP(T161,$A$4:$B$8,2,FALSE()))</f>
        <v/>
      </c>
      <c r="BD161" s="100" t="str">
        <f aca="false">IF(ISBLANK(U161),"", VLOOKUP(U161,$A$4:$B$8,2,FALSE()))</f>
        <v/>
      </c>
      <c r="BE161" s="100" t="str">
        <f aca="false">IF(ISBLANK(V161),"", VLOOKUP(V161,$A$4:$B$8,2,FALSE()))</f>
        <v/>
      </c>
      <c r="BF161" s="100" t="str">
        <f aca="false">IF(ISBLANK(W161),"", VLOOKUP(W161,$A$4:$B$8,2,FALSE()))</f>
        <v/>
      </c>
      <c r="BG161" s="100" t="str">
        <f aca="false">IF(ISBLANK(X161),"", VLOOKUP(X161,$A$4:$B$8,2,FALSE()))</f>
        <v/>
      </c>
    </row>
    <row r="162" customFormat="false" ht="17.6" hidden="false" customHeight="true" outlineLevel="0" collapsed="false">
      <c r="A162" s="88"/>
      <c r="B162" s="88"/>
      <c r="C162" s="89"/>
      <c r="D162" s="89"/>
      <c r="E162" s="90" t="s">
        <v>14</v>
      </c>
      <c r="F162" s="90" t="s">
        <v>23</v>
      </c>
      <c r="G162" s="90" t="s">
        <v>20</v>
      </c>
      <c r="H162" s="90" t="s">
        <v>23</v>
      </c>
      <c r="I162" s="90" t="s">
        <v>23</v>
      </c>
      <c r="J162" s="90" t="s">
        <v>14</v>
      </c>
      <c r="K162" s="90" t="s">
        <v>23</v>
      </c>
      <c r="L162" s="90"/>
      <c r="M162" s="90"/>
      <c r="N162" s="90"/>
      <c r="O162" s="90"/>
      <c r="P162" s="90"/>
      <c r="Q162" s="90"/>
      <c r="R162" s="90"/>
      <c r="S162" s="91"/>
      <c r="T162" s="91"/>
      <c r="U162" s="91"/>
      <c r="V162" s="91"/>
      <c r="W162" s="90"/>
      <c r="X162" s="90"/>
      <c r="Y162" s="93" t="n">
        <f aca="false">Z162*0.9</f>
        <v>6.3675</v>
      </c>
      <c r="Z162" s="94" t="n">
        <f aca="false">IF((AM162) &gt; 3, AM162,3)</f>
        <v>7.075</v>
      </c>
      <c r="AA162" s="93" t="n">
        <f aca="false">Z162*1.1</f>
        <v>7.7825</v>
      </c>
      <c r="AB162" s="95" t="n">
        <v>7</v>
      </c>
      <c r="AC162" s="96" t="n">
        <f aca="false">COUNT(AN162:BG162)</f>
        <v>7</v>
      </c>
      <c r="AD162" s="97" t="n">
        <f aca="false">COUNTIF(AN162:BG162,"&gt;0")</f>
        <v>5</v>
      </c>
      <c r="AE162" s="98" t="n">
        <f aca="false">AD162/AB162</f>
        <v>0.714285714285714</v>
      </c>
      <c r="AF162" s="98" t="n">
        <f aca="false">SLOPE(AN162:BG162,AN$13:BG$13)</f>
        <v>0.160714285714286</v>
      </c>
      <c r="AG162" s="98" t="n">
        <f aca="false">IF(AD162&gt;0,SUM(AN162:BG162)/AD162,-2)</f>
        <v>1.2</v>
      </c>
      <c r="AH162" s="99" t="n">
        <f aca="false">AE162/($AM162-$B$3)</f>
        <v>0.344234079173838</v>
      </c>
      <c r="AI162" s="99" t="n">
        <f aca="false">AF162/($AM162-$B$3)</f>
        <v>0.0774526678141136</v>
      </c>
      <c r="AJ162" s="99" t="n">
        <f aca="false">AG162/($AM162-$B$3)</f>
        <v>0.578313253012048</v>
      </c>
      <c r="AK162" s="99" t="n">
        <f aca="false">SUM(AH162:AJ162)</f>
        <v>1</v>
      </c>
      <c r="AM162" s="28" t="n">
        <f aca="false">AG162+AF162+AE162+B$3</f>
        <v>7.075</v>
      </c>
      <c r="AN162" s="100" t="n">
        <f aca="false">IF(ISBLANK(E162),"", VLOOKUP(E162,$A$4:$B$8,2,FALSE()))</f>
        <v>-1.5</v>
      </c>
      <c r="AO162" s="100" t="n">
        <f aca="false">IF(ISBLANK(F162),"", VLOOKUP(F162,$A$4:$B$8,2,FALSE()))</f>
        <v>2</v>
      </c>
      <c r="AP162" s="100" t="n">
        <f aca="false">IF(ISBLANK(G162),"", VLOOKUP(G162,$A$4:$B$8,2,FALSE()))</f>
        <v>1</v>
      </c>
      <c r="AQ162" s="100" t="n">
        <f aca="false">IF(ISBLANK(H162),"", VLOOKUP(H162,$A$4:$B$8,2,FALSE()))</f>
        <v>2</v>
      </c>
      <c r="AR162" s="100" t="n">
        <f aca="false">IF(ISBLANK(I162),"", VLOOKUP(I162,$A$4:$B$8,2,FALSE()))</f>
        <v>2</v>
      </c>
      <c r="AS162" s="100" t="n">
        <f aca="false">IF(ISBLANK(J162),"", VLOOKUP(J162,$A$4:$B$8,2,FALSE()))</f>
        <v>-1.5</v>
      </c>
      <c r="AT162" s="100" t="n">
        <f aca="false">IF(ISBLANK(K162),"", VLOOKUP(K162,$A$4:$B$8,2,FALSE()))</f>
        <v>2</v>
      </c>
      <c r="AU162" s="100" t="str">
        <f aca="false">IF(ISBLANK(L162),"", VLOOKUP(L162,$A$4:$B$8,2,FALSE()))</f>
        <v/>
      </c>
      <c r="AV162" s="100" t="str">
        <f aca="false">IF(ISBLANK(M162),"", VLOOKUP(M162,$A$4:$B$8,2,FALSE()))</f>
        <v/>
      </c>
      <c r="AW162" s="100" t="str">
        <f aca="false">IF(ISBLANK(N162),"", VLOOKUP(N162,$A$4:$B$8,2,FALSE()))</f>
        <v/>
      </c>
      <c r="AX162" s="100" t="str">
        <f aca="false">IF(ISBLANK(O162),"", VLOOKUP(O162,$A$4:$B$8,2,FALSE()))</f>
        <v/>
      </c>
      <c r="AY162" s="100" t="str">
        <f aca="false">IF(ISBLANK(P162),"", VLOOKUP(P162,$A$4:$B$8,2,FALSE()))</f>
        <v/>
      </c>
      <c r="AZ162" s="100" t="str">
        <f aca="false">IF(ISBLANK(Q162),"", VLOOKUP(Q162,$A$4:$B$8,2,FALSE()))</f>
        <v/>
      </c>
      <c r="BA162" s="100" t="str">
        <f aca="false">IF(ISBLANK(R162),"", VLOOKUP(R162,$A$4:$B$8,2,FALSE()))</f>
        <v/>
      </c>
      <c r="BB162" s="100" t="str">
        <f aca="false">IF(ISBLANK(S162),"", VLOOKUP(S162,$A$4:$B$8,2,FALSE()))</f>
        <v/>
      </c>
      <c r="BC162" s="100" t="str">
        <f aca="false">IF(ISBLANK(T162),"", VLOOKUP(T162,$A$4:$B$8,2,FALSE()))</f>
        <v/>
      </c>
      <c r="BD162" s="100" t="str">
        <f aca="false">IF(ISBLANK(U162),"", VLOOKUP(U162,$A$4:$B$8,2,FALSE()))</f>
        <v/>
      </c>
      <c r="BE162" s="100" t="str">
        <f aca="false">IF(ISBLANK(V162),"", VLOOKUP(V162,$A$4:$B$8,2,FALSE()))</f>
        <v/>
      </c>
      <c r="BF162" s="100" t="str">
        <f aca="false">IF(ISBLANK(W162),"", VLOOKUP(W162,$A$4:$B$8,2,FALSE()))</f>
        <v/>
      </c>
      <c r="BG162" s="100" t="str">
        <f aca="false">IF(ISBLANK(X162),"", VLOOKUP(X162,$A$4:$B$8,2,FALSE()))</f>
        <v/>
      </c>
    </row>
    <row r="163" customFormat="false" ht="17.6" hidden="false" customHeight="true" outlineLevel="0" collapsed="false">
      <c r="A163" s="91"/>
      <c r="B163" s="91"/>
      <c r="C163" s="105"/>
      <c r="D163" s="105"/>
      <c r="E163" s="91" t="s">
        <v>20</v>
      </c>
      <c r="F163" s="91" t="s">
        <v>23</v>
      </c>
      <c r="G163" s="91" t="s">
        <v>14</v>
      </c>
      <c r="H163" s="91" t="s">
        <v>20</v>
      </c>
      <c r="I163" s="91" t="s">
        <v>20</v>
      </c>
      <c r="J163" s="91" t="s">
        <v>14</v>
      </c>
      <c r="K163" s="91" t="s">
        <v>17</v>
      </c>
      <c r="L163" s="91" t="s">
        <v>20</v>
      </c>
      <c r="M163" s="91" t="s">
        <v>20</v>
      </c>
      <c r="N163" s="91" t="s">
        <v>14</v>
      </c>
      <c r="O163" s="91" t="s">
        <v>14</v>
      </c>
      <c r="P163" s="91"/>
      <c r="Q163" s="91"/>
      <c r="R163" s="91"/>
      <c r="S163" s="91"/>
      <c r="T163" s="91"/>
      <c r="U163" s="91"/>
      <c r="V163" s="91"/>
      <c r="W163" s="91"/>
      <c r="X163" s="91"/>
      <c r="Y163" s="93" t="n">
        <f aca="false">Z163*0.9</f>
        <v>5.07054545454546</v>
      </c>
      <c r="Z163" s="94" t="n">
        <f aca="false">IF((AM163) &gt; 3, AM163,3)</f>
        <v>5.63393939393939</v>
      </c>
      <c r="AA163" s="93" t="n">
        <f aca="false">Z163*1.1</f>
        <v>6.19733333333333</v>
      </c>
      <c r="AB163" s="95" t="n">
        <v>9</v>
      </c>
      <c r="AC163" s="96" t="n">
        <f aca="false">COUNT(AN163:BG163)</f>
        <v>11</v>
      </c>
      <c r="AD163" s="97" t="n">
        <f aca="false">COUNTIF(AN163:BG163,"&gt;0")</f>
        <v>6</v>
      </c>
      <c r="AE163" s="98" t="n">
        <f aca="false">AD163/AB163</f>
        <v>0.666666666666667</v>
      </c>
      <c r="AF163" s="98" t="n">
        <f aca="false">SLOPE(AN163:BG163,AN$13:BG$13)</f>
        <v>-0.182727272727273</v>
      </c>
      <c r="AG163" s="98" t="n">
        <f aca="false">IF(AD163&gt;0,SUM(AN163:BG163)/AD163,-2)</f>
        <v>0.15</v>
      </c>
      <c r="AH163" s="99" t="n">
        <f aca="false">AE163/($AM163-$B$3)</f>
        <v>1.05162523900574</v>
      </c>
      <c r="AI163" s="99" t="n">
        <f aca="false">AF163/($AM163-$B$3)</f>
        <v>-0.288240917782027</v>
      </c>
      <c r="AJ163" s="99" t="n">
        <f aca="false">AG163/($AM163-$B$3)</f>
        <v>0.236615678776291</v>
      </c>
      <c r="AK163" s="99" t="n">
        <f aca="false">SUM(AH163:AJ163)</f>
        <v>1</v>
      </c>
      <c r="AM163" s="28" t="n">
        <f aca="false">AG163+AF163+AE163+B$3</f>
        <v>5.63393939393939</v>
      </c>
      <c r="AN163" s="100" t="n">
        <f aca="false">IF(ISBLANK(E163),"", VLOOKUP(E163,$A$4:$B$8,2,FALSE()))</f>
        <v>1</v>
      </c>
      <c r="AO163" s="100" t="n">
        <f aca="false">IF(ISBLANK(F163),"", VLOOKUP(F163,$A$4:$B$8,2,FALSE()))</f>
        <v>2</v>
      </c>
      <c r="AP163" s="100" t="n">
        <f aca="false">IF(ISBLANK(G163),"", VLOOKUP(G163,$A$4:$B$8,2,FALSE()))</f>
        <v>-1.5</v>
      </c>
      <c r="AQ163" s="100" t="n">
        <f aca="false">IF(ISBLANK(H163),"", VLOOKUP(H163,$A$4:$B$8,2,FALSE()))</f>
        <v>1</v>
      </c>
      <c r="AR163" s="100" t="n">
        <f aca="false">IF(ISBLANK(I163),"", VLOOKUP(I163,$A$4:$B$8,2,FALSE()))</f>
        <v>1</v>
      </c>
      <c r="AS163" s="100" t="n">
        <f aca="false">IF(ISBLANK(J163),"", VLOOKUP(J163,$A$4:$B$8,2,FALSE()))</f>
        <v>-1.5</v>
      </c>
      <c r="AT163" s="100" t="n">
        <f aca="false">IF(ISBLANK(K163),"", VLOOKUP(K163,$A$4:$B$8,2,FALSE()))</f>
        <v>-0.1</v>
      </c>
      <c r="AU163" s="100" t="n">
        <f aca="false">IF(ISBLANK(L163),"", VLOOKUP(L163,$A$4:$B$8,2,FALSE()))</f>
        <v>1</v>
      </c>
      <c r="AV163" s="100" t="n">
        <f aca="false">IF(ISBLANK(M163),"", VLOOKUP(M163,$A$4:$B$8,2,FALSE()))</f>
        <v>1</v>
      </c>
      <c r="AW163" s="100" t="n">
        <f aca="false">IF(ISBLANK(N163),"", VLOOKUP(N163,$A$4:$B$8,2,FALSE()))</f>
        <v>-1.5</v>
      </c>
      <c r="AX163" s="100" t="n">
        <f aca="false">IF(ISBLANK(O163),"", VLOOKUP(O163,$A$4:$B$8,2,FALSE()))</f>
        <v>-1.5</v>
      </c>
      <c r="AY163" s="100" t="str">
        <f aca="false">IF(ISBLANK(P163),"", VLOOKUP(P163,$A$4:$B$8,2,FALSE()))</f>
        <v/>
      </c>
      <c r="AZ163" s="100" t="str">
        <f aca="false">IF(ISBLANK(Q163),"", VLOOKUP(Q163,$A$4:$B$8,2,FALSE()))</f>
        <v/>
      </c>
      <c r="BA163" s="100" t="str">
        <f aca="false">IF(ISBLANK(R163),"", VLOOKUP(R163,$A$4:$B$8,2,FALSE()))</f>
        <v/>
      </c>
      <c r="BB163" s="100" t="str">
        <f aca="false">IF(ISBLANK(S163),"", VLOOKUP(S163,$A$4:$B$8,2,FALSE()))</f>
        <v/>
      </c>
      <c r="BC163" s="100" t="str">
        <f aca="false">IF(ISBLANK(T163),"", VLOOKUP(T163,$A$4:$B$8,2,FALSE()))</f>
        <v/>
      </c>
      <c r="BD163" s="100" t="str">
        <f aca="false">IF(ISBLANK(U163),"", VLOOKUP(U163,$A$4:$B$8,2,FALSE()))</f>
        <v/>
      </c>
      <c r="BE163" s="100" t="str">
        <f aca="false">IF(ISBLANK(V163),"", VLOOKUP(V163,$A$4:$B$8,2,FALSE()))</f>
        <v/>
      </c>
      <c r="BF163" s="100" t="str">
        <f aca="false">IF(ISBLANK(W163),"", VLOOKUP(W163,$A$4:$B$8,2,FALSE()))</f>
        <v/>
      </c>
      <c r="BG163" s="100" t="str">
        <f aca="false">IF(ISBLANK(X163),"", VLOOKUP(X163,$A$4:$B$8,2,FALSE()))</f>
        <v/>
      </c>
    </row>
    <row r="164" customFormat="false" ht="17.6" hidden="false" customHeight="true" outlineLevel="0" collapsed="false">
      <c r="A164" s="91"/>
      <c r="B164" s="91"/>
      <c r="C164" s="105"/>
      <c r="D164" s="105"/>
      <c r="E164" s="91" t="s">
        <v>23</v>
      </c>
      <c r="F164" s="91" t="s">
        <v>23</v>
      </c>
      <c r="G164" s="91" t="s">
        <v>23</v>
      </c>
      <c r="H164" s="91" t="s">
        <v>20</v>
      </c>
      <c r="I164" s="91" t="s">
        <v>23</v>
      </c>
      <c r="J164" s="91" t="s">
        <v>26</v>
      </c>
      <c r="K164" s="91" t="s">
        <v>20</v>
      </c>
      <c r="L164" s="91" t="s">
        <v>14</v>
      </c>
      <c r="M164" s="91" t="s">
        <v>26</v>
      </c>
      <c r="N164" s="91" t="s">
        <v>17</v>
      </c>
      <c r="O164" s="91" t="s">
        <v>20</v>
      </c>
      <c r="P164" s="91"/>
      <c r="Q164" s="91"/>
      <c r="R164" s="91"/>
      <c r="S164" s="91"/>
      <c r="T164" s="91"/>
      <c r="U164" s="91"/>
      <c r="V164" s="91"/>
      <c r="W164" s="92"/>
      <c r="X164" s="92"/>
      <c r="Y164" s="93" t="n">
        <f aca="false">Z164*0.9</f>
        <v>7.03036363636364</v>
      </c>
      <c r="Z164" s="94" t="n">
        <f aca="false">IF((AM164) &gt; 3, AM164,3)</f>
        <v>7.81151515151515</v>
      </c>
      <c r="AA164" s="93" t="n">
        <f aca="false">Z164*1.1</f>
        <v>8.59266666666667</v>
      </c>
      <c r="AB164" s="95" t="n">
        <v>9</v>
      </c>
      <c r="AC164" s="96" t="n">
        <f aca="false">COUNT(AN164:BG164)</f>
        <v>11</v>
      </c>
      <c r="AD164" s="97" t="n">
        <f aca="false">COUNTIF(AN164:BG164,"&gt;0")</f>
        <v>9</v>
      </c>
      <c r="AE164" s="98" t="n">
        <f aca="false">AD164/AB164</f>
        <v>1</v>
      </c>
      <c r="AF164" s="98" t="n">
        <f aca="false">SLOPE(AN164:BG164,AN$13:BG$13)</f>
        <v>-0.121818181818182</v>
      </c>
      <c r="AG164" s="98" t="n">
        <f aca="false">IF(AD164&gt;0,SUM(AN164:BG164)/AD164,-2)</f>
        <v>1.93333333333333</v>
      </c>
      <c r="AH164" s="99" t="n">
        <f aca="false">AE164/($AM164-$B$3)</f>
        <v>0.355680103470576</v>
      </c>
      <c r="AI164" s="99" t="n">
        <f aca="false">AF164/($AM164-$B$3)</f>
        <v>-0.0433283035136883</v>
      </c>
      <c r="AJ164" s="99" t="n">
        <f aca="false">AG164/($AM164-$B$3)</f>
        <v>0.687648200043113</v>
      </c>
      <c r="AK164" s="99" t="n">
        <f aca="false">SUM(AH164:AJ164)</f>
        <v>1</v>
      </c>
      <c r="AM164" s="28" t="n">
        <f aca="false">AG164+AF164+AE164+B$3</f>
        <v>7.81151515151515</v>
      </c>
      <c r="AN164" s="100" t="n">
        <f aca="false">IF(ISBLANK(E164),"", VLOOKUP(E164,$A$4:$B$8,2,FALSE()))</f>
        <v>2</v>
      </c>
      <c r="AO164" s="100" t="n">
        <f aca="false">IF(ISBLANK(F164),"", VLOOKUP(F164,$A$4:$B$8,2,FALSE()))</f>
        <v>2</v>
      </c>
      <c r="AP164" s="100" t="n">
        <f aca="false">IF(ISBLANK(G164),"", VLOOKUP(G164,$A$4:$B$8,2,FALSE()))</f>
        <v>2</v>
      </c>
      <c r="AQ164" s="100" t="n">
        <f aca="false">IF(ISBLANK(H164),"", VLOOKUP(H164,$A$4:$B$8,2,FALSE()))</f>
        <v>1</v>
      </c>
      <c r="AR164" s="100" t="n">
        <f aca="false">IF(ISBLANK(I164),"", VLOOKUP(I164,$A$4:$B$8,2,FALSE()))</f>
        <v>2</v>
      </c>
      <c r="AS164" s="100" t="n">
        <f aca="false">IF(ISBLANK(J164),"", VLOOKUP(J164,$A$4:$B$8,2,FALSE()))</f>
        <v>4</v>
      </c>
      <c r="AT164" s="100" t="n">
        <f aca="false">IF(ISBLANK(K164),"", VLOOKUP(K164,$A$4:$B$8,2,FALSE()))</f>
        <v>1</v>
      </c>
      <c r="AU164" s="100" t="n">
        <f aca="false">IF(ISBLANK(L164),"", VLOOKUP(L164,$A$4:$B$8,2,FALSE()))</f>
        <v>-1.5</v>
      </c>
      <c r="AV164" s="100" t="n">
        <f aca="false">IF(ISBLANK(M164),"", VLOOKUP(M164,$A$4:$B$8,2,FALSE()))</f>
        <v>4</v>
      </c>
      <c r="AW164" s="100" t="n">
        <f aca="false">IF(ISBLANK(N164),"", VLOOKUP(N164,$A$4:$B$8,2,FALSE()))</f>
        <v>-0.1</v>
      </c>
      <c r="AX164" s="100" t="n">
        <f aca="false">IF(ISBLANK(O164),"", VLOOKUP(O164,$A$4:$B$8,2,FALSE()))</f>
        <v>1</v>
      </c>
      <c r="AY164" s="100" t="str">
        <f aca="false">IF(ISBLANK(P164),"", VLOOKUP(P164,$A$4:$B$8,2,FALSE()))</f>
        <v/>
      </c>
      <c r="AZ164" s="100" t="str">
        <f aca="false">IF(ISBLANK(Q164),"", VLOOKUP(Q164,$A$4:$B$8,2,FALSE()))</f>
        <v/>
      </c>
      <c r="BA164" s="100" t="str">
        <f aca="false">IF(ISBLANK(R164),"", VLOOKUP(R164,$A$4:$B$8,2,FALSE()))</f>
        <v/>
      </c>
      <c r="BB164" s="100" t="str">
        <f aca="false">IF(ISBLANK(S164),"", VLOOKUP(S164,$A$4:$B$8,2,FALSE()))</f>
        <v/>
      </c>
      <c r="BC164" s="100" t="str">
        <f aca="false">IF(ISBLANK(T164),"", VLOOKUP(T164,$A$4:$B$8,2,FALSE()))</f>
        <v/>
      </c>
      <c r="BD164" s="100" t="str">
        <f aca="false">IF(ISBLANK(U164),"", VLOOKUP(U164,$A$4:$B$8,2,FALSE()))</f>
        <v/>
      </c>
      <c r="BE164" s="100" t="str">
        <f aca="false">IF(ISBLANK(V164),"", VLOOKUP(V164,$A$4:$B$8,2,FALSE()))</f>
        <v/>
      </c>
      <c r="BF164" s="100" t="str">
        <f aca="false">IF(ISBLANK(W164),"", VLOOKUP(W164,$A$4:$B$8,2,FALSE()))</f>
        <v/>
      </c>
      <c r="BG164" s="100" t="str">
        <f aca="false">IF(ISBLANK(X164),"", VLOOKUP(X164,$A$4:$B$8,2,FALSE()))</f>
        <v/>
      </c>
    </row>
    <row r="165" customFormat="false" ht="17.6" hidden="false" customHeight="true" outlineLevel="0" collapsed="false">
      <c r="A165" s="91"/>
      <c r="B165" s="91"/>
      <c r="C165" s="105"/>
      <c r="D165" s="105"/>
      <c r="E165" s="91" t="s">
        <v>23</v>
      </c>
      <c r="F165" s="91" t="s">
        <v>20</v>
      </c>
      <c r="G165" s="91" t="s">
        <v>23</v>
      </c>
      <c r="H165" s="91" t="s">
        <v>26</v>
      </c>
      <c r="I165" s="91" t="s">
        <v>14</v>
      </c>
      <c r="J165" s="91" t="s">
        <v>23</v>
      </c>
      <c r="K165" s="91" t="s">
        <v>26</v>
      </c>
      <c r="L165" s="91" t="s">
        <v>20</v>
      </c>
      <c r="M165" s="91" t="s">
        <v>20</v>
      </c>
      <c r="N165" s="91" t="s">
        <v>26</v>
      </c>
      <c r="O165" s="91" t="s">
        <v>14</v>
      </c>
      <c r="P165" s="91" t="s">
        <v>23</v>
      </c>
      <c r="Q165" s="91" t="s">
        <v>26</v>
      </c>
      <c r="R165" s="91"/>
      <c r="S165" s="91"/>
      <c r="T165" s="91"/>
      <c r="U165" s="91"/>
      <c r="V165" s="91"/>
      <c r="W165" s="91"/>
      <c r="X165" s="91"/>
      <c r="Y165" s="93" t="n">
        <f aca="false">Z165*0.9</f>
        <v>7.59825174825175</v>
      </c>
      <c r="Z165" s="94" t="n">
        <f aca="false">IF((AM165) &gt; 3, AM165,3)</f>
        <v>8.44250194250194</v>
      </c>
      <c r="AA165" s="93" t="n">
        <f aca="false">Z165*1.1</f>
        <v>9.28675213675214</v>
      </c>
      <c r="AB165" s="95" t="n">
        <v>9</v>
      </c>
      <c r="AC165" s="96" t="n">
        <f aca="false">COUNT(AN165:BG165)</f>
        <v>13</v>
      </c>
      <c r="AD165" s="97" t="n">
        <f aca="false">COUNTIF(AN165:BG165,"&gt;0")</f>
        <v>11</v>
      </c>
      <c r="AE165" s="98" t="n">
        <f aca="false">AD165/AB165</f>
        <v>1.22222222222222</v>
      </c>
      <c r="AF165" s="98" t="n">
        <f aca="false">SLOPE(AN165:BG165,AN$13:BG$13)</f>
        <v>0.0384615384615385</v>
      </c>
      <c r="AG165" s="98" t="n">
        <f aca="false">IF(AD165&gt;0,SUM(AN165:BG165)/AD165,-2)</f>
        <v>2.18181818181818</v>
      </c>
      <c r="AH165" s="99" t="n">
        <f aca="false">AE165/($AM165-$B$3)</f>
        <v>0.355038934657488</v>
      </c>
      <c r="AI165" s="99" t="n">
        <f aca="false">AF165/($AM165-$B$3)</f>
        <v>0.0111725538878231</v>
      </c>
      <c r="AJ165" s="99" t="n">
        <f aca="false">AG165/($AM165-$B$3)</f>
        <v>0.633788511454689</v>
      </c>
      <c r="AK165" s="99" t="n">
        <f aca="false">SUM(AH165:AJ165)</f>
        <v>1</v>
      </c>
      <c r="AM165" s="28" t="n">
        <f aca="false">AG165+AF165+AE165+B$3</f>
        <v>8.44250194250194</v>
      </c>
      <c r="AN165" s="100" t="n">
        <f aca="false">IF(ISBLANK(E165),"", VLOOKUP(E165,$A$4:$B$8,2,FALSE()))</f>
        <v>2</v>
      </c>
      <c r="AO165" s="100" t="n">
        <f aca="false">IF(ISBLANK(F165),"", VLOOKUP(F165,$A$4:$B$8,2,FALSE()))</f>
        <v>1</v>
      </c>
      <c r="AP165" s="100" t="n">
        <f aca="false">IF(ISBLANK(G165),"", VLOOKUP(G165,$A$4:$B$8,2,FALSE()))</f>
        <v>2</v>
      </c>
      <c r="AQ165" s="100" t="n">
        <f aca="false">IF(ISBLANK(H165),"", VLOOKUP(H165,$A$4:$B$8,2,FALSE()))</f>
        <v>4</v>
      </c>
      <c r="AR165" s="100" t="n">
        <f aca="false">IF(ISBLANK(I165),"", VLOOKUP(I165,$A$4:$B$8,2,FALSE()))</f>
        <v>-1.5</v>
      </c>
      <c r="AS165" s="100" t="n">
        <f aca="false">IF(ISBLANK(J165),"", VLOOKUP(J165,$A$4:$B$8,2,FALSE()))</f>
        <v>2</v>
      </c>
      <c r="AT165" s="100" t="n">
        <f aca="false">IF(ISBLANK(K165),"", VLOOKUP(K165,$A$4:$B$8,2,FALSE()))</f>
        <v>4</v>
      </c>
      <c r="AU165" s="100" t="n">
        <f aca="false">IF(ISBLANK(L165),"", VLOOKUP(L165,$A$4:$B$8,2,FALSE()))</f>
        <v>1</v>
      </c>
      <c r="AV165" s="100" t="n">
        <f aca="false">IF(ISBLANK(M165),"", VLOOKUP(M165,$A$4:$B$8,2,FALSE()))</f>
        <v>1</v>
      </c>
      <c r="AW165" s="100" t="n">
        <f aca="false">IF(ISBLANK(N165),"", VLOOKUP(N165,$A$4:$B$8,2,FALSE()))</f>
        <v>4</v>
      </c>
      <c r="AX165" s="100" t="n">
        <f aca="false">IF(ISBLANK(O165),"", VLOOKUP(O165,$A$4:$B$8,2,FALSE()))</f>
        <v>-1.5</v>
      </c>
      <c r="AY165" s="100" t="n">
        <f aca="false">IF(ISBLANK(P165),"", VLOOKUP(P165,$A$4:$B$8,2,FALSE()))</f>
        <v>2</v>
      </c>
      <c r="AZ165" s="100" t="n">
        <f aca="false">IF(ISBLANK(Q165),"", VLOOKUP(Q165,$A$4:$B$8,2,FALSE()))</f>
        <v>4</v>
      </c>
      <c r="BA165" s="100" t="str">
        <f aca="false">IF(ISBLANK(R165),"", VLOOKUP(R165,$A$4:$B$8,2,FALSE()))</f>
        <v/>
      </c>
      <c r="BB165" s="100" t="str">
        <f aca="false">IF(ISBLANK(S165),"", VLOOKUP(S165,$A$4:$B$8,2,FALSE()))</f>
        <v/>
      </c>
      <c r="BC165" s="100" t="str">
        <f aca="false">IF(ISBLANK(T165),"", VLOOKUP(T165,$A$4:$B$8,2,FALSE()))</f>
        <v/>
      </c>
      <c r="BD165" s="100" t="str">
        <f aca="false">IF(ISBLANK(U165),"", VLOOKUP(U165,$A$4:$B$8,2,FALSE()))</f>
        <v/>
      </c>
      <c r="BE165" s="100" t="str">
        <f aca="false">IF(ISBLANK(V165),"", VLOOKUP(V165,$A$4:$B$8,2,FALSE()))</f>
        <v/>
      </c>
      <c r="BF165" s="100" t="str">
        <f aca="false">IF(ISBLANK(W165),"", VLOOKUP(W165,$A$4:$B$8,2,FALSE()))</f>
        <v/>
      </c>
      <c r="BG165" s="100" t="str">
        <f aca="false">IF(ISBLANK(X165),"", VLOOKUP(X165,$A$4:$B$8,2,FALSE()))</f>
        <v/>
      </c>
    </row>
    <row r="166" customFormat="false" ht="17.6" hidden="false" customHeight="true" outlineLevel="0" collapsed="false">
      <c r="A166" s="91"/>
      <c r="B166" s="91"/>
      <c r="C166" s="105"/>
      <c r="D166" s="105"/>
      <c r="E166" s="91" t="s">
        <v>26</v>
      </c>
      <c r="F166" s="91" t="s">
        <v>26</v>
      </c>
      <c r="G166" s="91" t="s">
        <v>20</v>
      </c>
      <c r="H166" s="91" t="s">
        <v>26</v>
      </c>
      <c r="I166" s="91" t="s">
        <v>26</v>
      </c>
      <c r="J166" s="91" t="s">
        <v>26</v>
      </c>
      <c r="K166" s="91" t="s">
        <v>26</v>
      </c>
      <c r="L166" s="91" t="s">
        <v>26</v>
      </c>
      <c r="M166" s="91" t="s">
        <v>20</v>
      </c>
      <c r="N166" s="91" t="s">
        <v>23</v>
      </c>
      <c r="O166" s="91" t="s">
        <v>26</v>
      </c>
      <c r="P166" s="91" t="s">
        <v>26</v>
      </c>
      <c r="Q166" s="91" t="s">
        <v>23</v>
      </c>
      <c r="R166" s="91" t="s">
        <v>23</v>
      </c>
      <c r="S166" s="91" t="s">
        <v>26</v>
      </c>
      <c r="T166" s="91" t="s">
        <v>26</v>
      </c>
      <c r="U166" s="91"/>
      <c r="V166" s="91"/>
      <c r="W166" s="91"/>
      <c r="X166" s="91"/>
      <c r="Y166" s="93" t="n">
        <f aca="false">Z166*0.9</f>
        <v>9.00382352941177</v>
      </c>
      <c r="Z166" s="94" t="n">
        <f aca="false">IF((AM166) &gt; 3, AM166,3)</f>
        <v>10.0042483660131</v>
      </c>
      <c r="AA166" s="93" t="n">
        <f aca="false">Z166*1.1</f>
        <v>11.0046732026144</v>
      </c>
      <c r="AB166" s="95" t="n">
        <v>9</v>
      </c>
      <c r="AC166" s="96" t="n">
        <f aca="false">COUNT(AN166:BG166)</f>
        <v>16</v>
      </c>
      <c r="AD166" s="97" t="n">
        <f aca="false">COUNTIF(AN166:BG166,"&gt;0")</f>
        <v>16</v>
      </c>
      <c r="AE166" s="98" t="n">
        <f aca="false">AD166/AB166</f>
        <v>1.77777777777778</v>
      </c>
      <c r="AF166" s="98" t="n">
        <f aca="false">SLOPE(AN166:BG166,AN$13:BG$13)</f>
        <v>-0.0235294117647059</v>
      </c>
      <c r="AG166" s="98" t="n">
        <f aca="false">IF(AD166&gt;0,SUM(AN166:BG166)/AD166,-2)</f>
        <v>3.25</v>
      </c>
      <c r="AH166" s="99" t="n">
        <f aca="false">AE166/($AM166-$B$3)</f>
        <v>0.355253706001437</v>
      </c>
      <c r="AI166" s="99" t="n">
        <f aca="false">AF166/($AM166-$B$3)</f>
        <v>-0.00470188728531313</v>
      </c>
      <c r="AJ166" s="99" t="n">
        <f aca="false">AG166/($AM166-$B$3)</f>
        <v>0.649448181283876</v>
      </c>
      <c r="AK166" s="99" t="n">
        <f aca="false">SUM(AH166:AJ166)</f>
        <v>1</v>
      </c>
      <c r="AM166" s="28" t="n">
        <f aca="false">AG166+AF166+AE166+B$3</f>
        <v>10.0042483660131</v>
      </c>
      <c r="AN166" s="100" t="n">
        <f aca="false">IF(ISBLANK(E166),"", VLOOKUP(E166,$A$4:$B$8,2,FALSE()))</f>
        <v>4</v>
      </c>
      <c r="AO166" s="100" t="n">
        <f aca="false">IF(ISBLANK(F166),"", VLOOKUP(F166,$A$4:$B$8,2,FALSE()))</f>
        <v>4</v>
      </c>
      <c r="AP166" s="100" t="n">
        <f aca="false">IF(ISBLANK(G166),"", VLOOKUP(G166,$A$4:$B$8,2,FALSE()))</f>
        <v>1</v>
      </c>
      <c r="AQ166" s="100" t="n">
        <f aca="false">IF(ISBLANK(H166),"", VLOOKUP(H166,$A$4:$B$8,2,FALSE()))</f>
        <v>4</v>
      </c>
      <c r="AR166" s="100" t="n">
        <f aca="false">IF(ISBLANK(I166),"", VLOOKUP(I166,$A$4:$B$8,2,FALSE()))</f>
        <v>4</v>
      </c>
      <c r="AS166" s="100" t="n">
        <f aca="false">IF(ISBLANK(J166),"", VLOOKUP(J166,$A$4:$B$8,2,FALSE()))</f>
        <v>4</v>
      </c>
      <c r="AT166" s="100" t="n">
        <f aca="false">IF(ISBLANK(K166),"", VLOOKUP(K166,$A$4:$B$8,2,FALSE()))</f>
        <v>4</v>
      </c>
      <c r="AU166" s="100" t="n">
        <f aca="false">IF(ISBLANK(L166),"", VLOOKUP(L166,$A$4:$B$8,2,FALSE()))</f>
        <v>4</v>
      </c>
      <c r="AV166" s="100" t="n">
        <f aca="false">IF(ISBLANK(M166),"", VLOOKUP(M166,$A$4:$B$8,2,FALSE()))</f>
        <v>1</v>
      </c>
      <c r="AW166" s="100" t="n">
        <f aca="false">IF(ISBLANK(N166),"", VLOOKUP(N166,$A$4:$B$8,2,FALSE()))</f>
        <v>2</v>
      </c>
      <c r="AX166" s="100" t="n">
        <f aca="false">IF(ISBLANK(O166),"", VLOOKUP(O166,$A$4:$B$8,2,FALSE()))</f>
        <v>4</v>
      </c>
      <c r="AY166" s="100" t="n">
        <f aca="false">IF(ISBLANK(P166),"", VLOOKUP(P166,$A$4:$B$8,2,FALSE()))</f>
        <v>4</v>
      </c>
      <c r="AZ166" s="100" t="n">
        <f aca="false">IF(ISBLANK(Q166),"", VLOOKUP(Q166,$A$4:$B$8,2,FALSE()))</f>
        <v>2</v>
      </c>
      <c r="BA166" s="100" t="n">
        <f aca="false">IF(ISBLANK(R166),"", VLOOKUP(R166,$A$4:$B$8,2,FALSE()))</f>
        <v>2</v>
      </c>
      <c r="BB166" s="100" t="n">
        <f aca="false">IF(ISBLANK(S166),"", VLOOKUP(S166,$A$4:$B$8,2,FALSE()))</f>
        <v>4</v>
      </c>
      <c r="BC166" s="100" t="n">
        <f aca="false">IF(ISBLANK(T166),"", VLOOKUP(T166,$A$4:$B$8,2,FALSE()))</f>
        <v>4</v>
      </c>
      <c r="BD166" s="100" t="str">
        <f aca="false">IF(ISBLANK(U166),"", VLOOKUP(U166,$A$4:$B$8,2,FALSE()))</f>
        <v/>
      </c>
      <c r="BE166" s="100" t="str">
        <f aca="false">IF(ISBLANK(V166),"", VLOOKUP(V166,$A$4:$B$8,2,FALSE()))</f>
        <v/>
      </c>
      <c r="BF166" s="100" t="str">
        <f aca="false">IF(ISBLANK(W166),"", VLOOKUP(W166,$A$4:$B$8,2,FALSE()))</f>
        <v/>
      </c>
      <c r="BG166" s="100" t="str">
        <f aca="false">IF(ISBLANK(X166),"", VLOOKUP(X166,$A$4:$B$8,2,FALSE()))</f>
        <v/>
      </c>
    </row>
    <row r="167" customFormat="false" ht="17.6" hidden="false" customHeight="true" outlineLevel="0" collapsed="false">
      <c r="A167" s="91"/>
      <c r="B167" s="91"/>
      <c r="C167" s="105"/>
      <c r="D167" s="105"/>
      <c r="E167" s="91" t="s">
        <v>26</v>
      </c>
      <c r="F167" s="91" t="s">
        <v>20</v>
      </c>
      <c r="G167" s="91" t="s">
        <v>23</v>
      </c>
      <c r="H167" s="91" t="s">
        <v>23</v>
      </c>
      <c r="I167" s="91" t="s">
        <v>20</v>
      </c>
      <c r="J167" s="91" t="s">
        <v>26</v>
      </c>
      <c r="K167" s="91" t="s">
        <v>20</v>
      </c>
      <c r="L167" s="91" t="s">
        <v>26</v>
      </c>
      <c r="M167" s="91" t="s">
        <v>23</v>
      </c>
      <c r="N167" s="91" t="s">
        <v>20</v>
      </c>
      <c r="O167" s="91" t="s">
        <v>26</v>
      </c>
      <c r="P167" s="91"/>
      <c r="Q167" s="91"/>
      <c r="R167" s="91"/>
      <c r="S167" s="91"/>
      <c r="T167" s="91"/>
      <c r="U167" s="91"/>
      <c r="V167" s="91"/>
      <c r="W167" s="91"/>
      <c r="X167" s="91"/>
      <c r="Y167" s="93" t="n">
        <f aca="false">Z167*0.9</f>
        <v>7.76</v>
      </c>
      <c r="Z167" s="94" t="n">
        <f aca="false">IF((AM167) &gt; 3, AM167,3)</f>
        <v>8.62222222222222</v>
      </c>
      <c r="AA167" s="93" t="n">
        <f aca="false">Z167*1.1</f>
        <v>9.48444444444445</v>
      </c>
      <c r="AB167" s="95" t="n">
        <v>9</v>
      </c>
      <c r="AC167" s="96" t="n">
        <f aca="false">COUNT(AN167:BG167)</f>
        <v>11</v>
      </c>
      <c r="AD167" s="97" t="n">
        <f aca="false">COUNTIF(AN167:BG167,"&gt;0")</f>
        <v>11</v>
      </c>
      <c r="AE167" s="98" t="n">
        <f aca="false">AD167/AB167</f>
        <v>1.22222222222222</v>
      </c>
      <c r="AF167" s="98" t="n">
        <f aca="false">SLOPE(AN167:BG167,AN$13:BG$13)</f>
        <v>0.0363636363636364</v>
      </c>
      <c r="AG167" s="98" t="n">
        <f aca="false">IF(AD167&gt;0,SUM(AN167:BG167)/AD167,-2)</f>
        <v>2.36363636363636</v>
      </c>
      <c r="AH167" s="99" t="n">
        <f aca="false">AE167/($AM167-$B$3)</f>
        <v>0.337423312883436</v>
      </c>
      <c r="AI167" s="99" t="n">
        <f aca="false">AF167/($AM167-$B$3)</f>
        <v>0.0100390407138873</v>
      </c>
      <c r="AJ167" s="99" t="n">
        <f aca="false">AG167/($AM167-$B$3)</f>
        <v>0.652537646402677</v>
      </c>
      <c r="AK167" s="99" t="n">
        <f aca="false">SUM(AH167:AJ167)</f>
        <v>1</v>
      </c>
      <c r="AM167" s="28" t="n">
        <f aca="false">AG167+AF167+AE167+B$3</f>
        <v>8.62222222222222</v>
      </c>
      <c r="AN167" s="100" t="n">
        <f aca="false">IF(ISBLANK(E167),"", VLOOKUP(E167,$A$4:$B$8,2,FALSE()))</f>
        <v>4</v>
      </c>
      <c r="AO167" s="100" t="n">
        <f aca="false">IF(ISBLANK(F167),"", VLOOKUP(F167,$A$4:$B$8,2,FALSE()))</f>
        <v>1</v>
      </c>
      <c r="AP167" s="100" t="n">
        <f aca="false">IF(ISBLANK(G167),"", VLOOKUP(G167,$A$4:$B$8,2,FALSE()))</f>
        <v>2</v>
      </c>
      <c r="AQ167" s="100" t="n">
        <f aca="false">IF(ISBLANK(H167),"", VLOOKUP(H167,$A$4:$B$8,2,FALSE()))</f>
        <v>2</v>
      </c>
      <c r="AR167" s="100" t="n">
        <f aca="false">IF(ISBLANK(I167),"", VLOOKUP(I167,$A$4:$B$8,2,FALSE()))</f>
        <v>1</v>
      </c>
      <c r="AS167" s="100" t="n">
        <f aca="false">IF(ISBLANK(J167),"", VLOOKUP(J167,$A$4:$B$8,2,FALSE()))</f>
        <v>4</v>
      </c>
      <c r="AT167" s="100" t="n">
        <f aca="false">IF(ISBLANK(K167),"", VLOOKUP(K167,$A$4:$B$8,2,FALSE()))</f>
        <v>1</v>
      </c>
      <c r="AU167" s="100" t="n">
        <f aca="false">IF(ISBLANK(L167),"", VLOOKUP(L167,$A$4:$B$8,2,FALSE()))</f>
        <v>4</v>
      </c>
      <c r="AV167" s="100" t="n">
        <f aca="false">IF(ISBLANK(M167),"", VLOOKUP(M167,$A$4:$B$8,2,FALSE()))</f>
        <v>2</v>
      </c>
      <c r="AW167" s="100" t="n">
        <f aca="false">IF(ISBLANK(N167),"", VLOOKUP(N167,$A$4:$B$8,2,FALSE()))</f>
        <v>1</v>
      </c>
      <c r="AX167" s="100" t="n">
        <f aca="false">IF(ISBLANK(O167),"", VLOOKUP(O167,$A$4:$B$8,2,FALSE()))</f>
        <v>4</v>
      </c>
      <c r="AY167" s="100" t="str">
        <f aca="false">IF(ISBLANK(P167),"", VLOOKUP(P167,$A$4:$B$8,2,FALSE()))</f>
        <v/>
      </c>
      <c r="AZ167" s="100" t="str">
        <f aca="false">IF(ISBLANK(Q167),"", VLOOKUP(Q167,$A$4:$B$8,2,FALSE()))</f>
        <v/>
      </c>
      <c r="BA167" s="100" t="str">
        <f aca="false">IF(ISBLANK(R167),"", VLOOKUP(R167,$A$4:$B$8,2,FALSE()))</f>
        <v/>
      </c>
      <c r="BB167" s="100" t="str">
        <f aca="false">IF(ISBLANK(S167),"", VLOOKUP(S167,$A$4:$B$8,2,FALSE()))</f>
        <v/>
      </c>
      <c r="BC167" s="100" t="str">
        <f aca="false">IF(ISBLANK(T167),"", VLOOKUP(T167,$A$4:$B$8,2,FALSE()))</f>
        <v/>
      </c>
      <c r="BD167" s="100" t="str">
        <f aca="false">IF(ISBLANK(U167),"", VLOOKUP(U167,$A$4:$B$8,2,FALSE()))</f>
        <v/>
      </c>
      <c r="BE167" s="100" t="str">
        <f aca="false">IF(ISBLANK(V167),"", VLOOKUP(V167,$A$4:$B$8,2,FALSE()))</f>
        <v/>
      </c>
      <c r="BF167" s="100" t="str">
        <f aca="false">IF(ISBLANK(W167),"", VLOOKUP(W167,$A$4:$B$8,2,FALSE()))</f>
        <v/>
      </c>
      <c r="BG167" s="100" t="str">
        <f aca="false">IF(ISBLANK(X167),"", VLOOKUP(X167,$A$4:$B$8,2,FALSE()))</f>
        <v/>
      </c>
    </row>
    <row r="168" customFormat="false" ht="17.6" hidden="false" customHeight="true" outlineLevel="0" collapsed="false">
      <c r="A168" s="91"/>
      <c r="B168" s="91"/>
      <c r="C168" s="105"/>
      <c r="D168" s="105"/>
      <c r="E168" s="91" t="s">
        <v>14</v>
      </c>
      <c r="F168" s="91" t="s">
        <v>14</v>
      </c>
      <c r="G168" s="91" t="s">
        <v>20</v>
      </c>
      <c r="H168" s="91" t="s">
        <v>23</v>
      </c>
      <c r="I168" s="91" t="s">
        <v>20</v>
      </c>
      <c r="J168" s="91" t="s">
        <v>23</v>
      </c>
      <c r="K168" s="91" t="s">
        <v>20</v>
      </c>
      <c r="L168" s="91" t="s">
        <v>14</v>
      </c>
      <c r="M168" s="91" t="s">
        <v>17</v>
      </c>
      <c r="N168" s="91" t="s">
        <v>20</v>
      </c>
      <c r="O168" s="91"/>
      <c r="P168" s="91"/>
      <c r="Q168" s="91"/>
      <c r="R168" s="91"/>
      <c r="S168" s="91"/>
      <c r="T168" s="91"/>
      <c r="U168" s="91"/>
      <c r="V168" s="91"/>
      <c r="W168" s="90"/>
      <c r="X168" s="90"/>
      <c r="Y168" s="93" t="n">
        <f aca="false">Z168*0.9</f>
        <v>5.70709090909091</v>
      </c>
      <c r="Z168" s="94" t="n">
        <f aca="false">IF((AM168) &gt; 3, AM168,3)</f>
        <v>6.34121212121212</v>
      </c>
      <c r="AA168" s="93" t="n">
        <f aca="false">Z168*1.1</f>
        <v>6.97533333333333</v>
      </c>
      <c r="AB168" s="95" t="n">
        <v>9</v>
      </c>
      <c r="AC168" s="96" t="n">
        <f aca="false">COUNT(AN168:BG168)</f>
        <v>10</v>
      </c>
      <c r="AD168" s="97" t="n">
        <f aca="false">COUNTIF(AN168:BG168,"&gt;0")</f>
        <v>6</v>
      </c>
      <c r="AE168" s="98" t="n">
        <f aca="false">AD168/AB168</f>
        <v>0.666666666666667</v>
      </c>
      <c r="AF168" s="98" t="n">
        <f aca="false">SLOPE(AN168:BG168,AN$13:BG$13)</f>
        <v>0.107878787878788</v>
      </c>
      <c r="AG168" s="98" t="n">
        <f aca="false">IF(AD168&gt;0,SUM(AN168:BG168)/AD168,-2)</f>
        <v>0.566666666666667</v>
      </c>
      <c r="AH168" s="99" t="n">
        <f aca="false">AE168/($AM168-$B$3)</f>
        <v>0.497062810664256</v>
      </c>
      <c r="AI168" s="99" t="n">
        <f aca="false">AF168/($AM168-$B$3)</f>
        <v>0.0804338002711251</v>
      </c>
      <c r="AJ168" s="99" t="n">
        <f aca="false">AG168/($AM168-$B$3)</f>
        <v>0.422503389064618</v>
      </c>
      <c r="AK168" s="99" t="n">
        <f aca="false">SUM(AH168:AJ168)</f>
        <v>1</v>
      </c>
      <c r="AM168" s="28" t="n">
        <f aca="false">AG168+AF168+AE168+B$3</f>
        <v>6.34121212121212</v>
      </c>
      <c r="AN168" s="100" t="n">
        <f aca="false">IF(ISBLANK(E168),"", VLOOKUP(E168,$A$4:$B$8,2,FALSE()))</f>
        <v>-1.5</v>
      </c>
      <c r="AO168" s="100" t="n">
        <f aca="false">IF(ISBLANK(F168),"", VLOOKUP(F168,$A$4:$B$8,2,FALSE()))</f>
        <v>-1.5</v>
      </c>
      <c r="AP168" s="100" t="n">
        <f aca="false">IF(ISBLANK(G168),"", VLOOKUP(G168,$A$4:$B$8,2,FALSE()))</f>
        <v>1</v>
      </c>
      <c r="AQ168" s="100" t="n">
        <f aca="false">IF(ISBLANK(H168),"", VLOOKUP(H168,$A$4:$B$8,2,FALSE()))</f>
        <v>2</v>
      </c>
      <c r="AR168" s="100" t="n">
        <f aca="false">IF(ISBLANK(I168),"", VLOOKUP(I168,$A$4:$B$8,2,FALSE()))</f>
        <v>1</v>
      </c>
      <c r="AS168" s="100" t="n">
        <f aca="false">IF(ISBLANK(J168),"", VLOOKUP(J168,$A$4:$B$8,2,FALSE()))</f>
        <v>2</v>
      </c>
      <c r="AT168" s="100" t="n">
        <f aca="false">IF(ISBLANK(K168),"", VLOOKUP(K168,$A$4:$B$8,2,FALSE()))</f>
        <v>1</v>
      </c>
      <c r="AU168" s="100" t="n">
        <f aca="false">IF(ISBLANK(L168),"", VLOOKUP(L168,$A$4:$B$8,2,FALSE()))</f>
        <v>-1.5</v>
      </c>
      <c r="AV168" s="100" t="n">
        <f aca="false">IF(ISBLANK(M168),"", VLOOKUP(M168,$A$4:$B$8,2,FALSE()))</f>
        <v>-0.1</v>
      </c>
      <c r="AW168" s="100" t="n">
        <f aca="false">IF(ISBLANK(N168),"", VLOOKUP(N168,$A$4:$B$8,2,FALSE()))</f>
        <v>1</v>
      </c>
      <c r="AX168" s="100" t="str">
        <f aca="false">IF(ISBLANK(O168),"", VLOOKUP(O168,$A$4:$B$8,2,FALSE()))</f>
        <v/>
      </c>
      <c r="AY168" s="100" t="str">
        <f aca="false">IF(ISBLANK(P168),"", VLOOKUP(P168,$A$4:$B$8,2,FALSE()))</f>
        <v/>
      </c>
      <c r="AZ168" s="100" t="str">
        <f aca="false">IF(ISBLANK(Q168),"", VLOOKUP(Q168,$A$4:$B$8,2,FALSE()))</f>
        <v/>
      </c>
      <c r="BA168" s="100" t="str">
        <f aca="false">IF(ISBLANK(R168),"", VLOOKUP(R168,$A$4:$B$8,2,FALSE()))</f>
        <v/>
      </c>
      <c r="BB168" s="100" t="str">
        <f aca="false">IF(ISBLANK(S168),"", VLOOKUP(S168,$A$4:$B$8,2,FALSE()))</f>
        <v/>
      </c>
      <c r="BC168" s="100" t="str">
        <f aca="false">IF(ISBLANK(T168),"", VLOOKUP(T168,$A$4:$B$8,2,FALSE()))</f>
        <v/>
      </c>
      <c r="BD168" s="100" t="str">
        <f aca="false">IF(ISBLANK(U168),"", VLOOKUP(U168,$A$4:$B$8,2,FALSE()))</f>
        <v/>
      </c>
      <c r="BE168" s="100" t="str">
        <f aca="false">IF(ISBLANK(V168),"", VLOOKUP(V168,$A$4:$B$8,2,FALSE()))</f>
        <v/>
      </c>
      <c r="BF168" s="100" t="str">
        <f aca="false">IF(ISBLANK(W168),"", VLOOKUP(W168,$A$4:$B$8,2,FALSE()))</f>
        <v/>
      </c>
      <c r="BG168" s="100" t="str">
        <f aca="false">IF(ISBLANK(X168),"", VLOOKUP(X168,$A$4:$B$8,2,FALSE()))</f>
        <v/>
      </c>
    </row>
    <row r="169" customFormat="false" ht="17.6" hidden="false" customHeight="true" outlineLevel="0" collapsed="false">
      <c r="A169" s="91"/>
      <c r="B169" s="91"/>
      <c r="C169" s="105"/>
      <c r="D169" s="105"/>
      <c r="E169" s="91" t="s">
        <v>14</v>
      </c>
      <c r="F169" s="91" t="s">
        <v>20</v>
      </c>
      <c r="G169" s="91" t="s">
        <v>20</v>
      </c>
      <c r="H169" s="91" t="s">
        <v>20</v>
      </c>
      <c r="I169" s="91" t="s">
        <v>14</v>
      </c>
      <c r="J169" s="91" t="s">
        <v>23</v>
      </c>
      <c r="K169" s="91" t="s">
        <v>20</v>
      </c>
      <c r="L169" s="91" t="s">
        <v>20</v>
      </c>
      <c r="M169" s="91" t="s">
        <v>14</v>
      </c>
      <c r="N169" s="91" t="s">
        <v>20</v>
      </c>
      <c r="O169" s="91" t="s">
        <v>20</v>
      </c>
      <c r="P169" s="91"/>
      <c r="Q169" s="91"/>
      <c r="R169" s="91"/>
      <c r="S169" s="91"/>
      <c r="T169" s="91"/>
      <c r="U169" s="91"/>
      <c r="V169" s="91"/>
      <c r="W169" s="91"/>
      <c r="X169" s="91"/>
      <c r="Y169" s="93" t="n">
        <f aca="false">Z169*0.9</f>
        <v>5.86761363636364</v>
      </c>
      <c r="Z169" s="94" t="n">
        <f aca="false">IF((AM169) &gt; 3, AM169,3)</f>
        <v>6.51957070707071</v>
      </c>
      <c r="AA169" s="93" t="n">
        <f aca="false">Z169*1.1</f>
        <v>7.17152777777778</v>
      </c>
      <c r="AB169" s="95" t="n">
        <v>9</v>
      </c>
      <c r="AC169" s="96" t="n">
        <f aca="false">COUNT(AN169:BG169)</f>
        <v>11</v>
      </c>
      <c r="AD169" s="97" t="n">
        <f aca="false">COUNTIF(AN169:BG169,"&gt;0")</f>
        <v>8</v>
      </c>
      <c r="AE169" s="98" t="n">
        <f aca="false">AD169/AB169</f>
        <v>0.888888888888889</v>
      </c>
      <c r="AF169" s="98" t="n">
        <f aca="false">SLOPE(AN169:BG169,AN$13:BG$13)</f>
        <v>0.0681818181818182</v>
      </c>
      <c r="AG169" s="98" t="n">
        <f aca="false">IF(AD169&gt;0,SUM(AN169:BG169)/AD169,-2)</f>
        <v>0.5625</v>
      </c>
      <c r="AH169" s="99" t="n">
        <f aca="false">AE169/($AM169-$B$3)</f>
        <v>0.584960531782301</v>
      </c>
      <c r="AI169" s="99" t="n">
        <f aca="false">AF169/($AM169-$B$3)</f>
        <v>0.0448691316992106</v>
      </c>
      <c r="AJ169" s="99" t="n">
        <f aca="false">AG169/($AM169-$B$3)</f>
        <v>0.370170336518488</v>
      </c>
      <c r="AK169" s="99" t="n">
        <f aca="false">SUM(AH169:AJ169)</f>
        <v>1</v>
      </c>
      <c r="AM169" s="28" t="n">
        <f aca="false">AG169+AF169+AE169+B$3</f>
        <v>6.51957070707071</v>
      </c>
      <c r="AN169" s="100" t="n">
        <f aca="false">IF(ISBLANK(E169),"", VLOOKUP(E169,$A$4:$B$8,2,FALSE()))</f>
        <v>-1.5</v>
      </c>
      <c r="AO169" s="100" t="n">
        <f aca="false">IF(ISBLANK(F169),"", VLOOKUP(F169,$A$4:$B$8,2,FALSE()))</f>
        <v>1</v>
      </c>
      <c r="AP169" s="100" t="n">
        <f aca="false">IF(ISBLANK(G169),"", VLOOKUP(G169,$A$4:$B$8,2,FALSE()))</f>
        <v>1</v>
      </c>
      <c r="AQ169" s="100" t="n">
        <f aca="false">IF(ISBLANK(H169),"", VLOOKUP(H169,$A$4:$B$8,2,FALSE()))</f>
        <v>1</v>
      </c>
      <c r="AR169" s="100" t="n">
        <f aca="false">IF(ISBLANK(I169),"", VLOOKUP(I169,$A$4:$B$8,2,FALSE()))</f>
        <v>-1.5</v>
      </c>
      <c r="AS169" s="100" t="n">
        <f aca="false">IF(ISBLANK(J169),"", VLOOKUP(J169,$A$4:$B$8,2,FALSE()))</f>
        <v>2</v>
      </c>
      <c r="AT169" s="100" t="n">
        <f aca="false">IF(ISBLANK(K169),"", VLOOKUP(K169,$A$4:$B$8,2,FALSE()))</f>
        <v>1</v>
      </c>
      <c r="AU169" s="100" t="n">
        <f aca="false">IF(ISBLANK(L169),"", VLOOKUP(L169,$A$4:$B$8,2,FALSE()))</f>
        <v>1</v>
      </c>
      <c r="AV169" s="100" t="n">
        <f aca="false">IF(ISBLANK(M169),"", VLOOKUP(M169,$A$4:$B$8,2,FALSE()))</f>
        <v>-1.5</v>
      </c>
      <c r="AW169" s="100" t="n">
        <f aca="false">IF(ISBLANK(N169),"", VLOOKUP(N169,$A$4:$B$8,2,FALSE()))</f>
        <v>1</v>
      </c>
      <c r="AX169" s="100" t="n">
        <f aca="false">IF(ISBLANK(O169),"", VLOOKUP(O169,$A$4:$B$8,2,FALSE()))</f>
        <v>1</v>
      </c>
      <c r="AY169" s="100" t="str">
        <f aca="false">IF(ISBLANK(P169),"", VLOOKUP(P169,$A$4:$B$8,2,FALSE()))</f>
        <v/>
      </c>
      <c r="AZ169" s="100" t="str">
        <f aca="false">IF(ISBLANK(Q169),"", VLOOKUP(Q169,$A$4:$B$8,2,FALSE()))</f>
        <v/>
      </c>
      <c r="BA169" s="100" t="str">
        <f aca="false">IF(ISBLANK(R169),"", VLOOKUP(R169,$A$4:$B$8,2,FALSE()))</f>
        <v/>
      </c>
      <c r="BB169" s="100" t="str">
        <f aca="false">IF(ISBLANK(S169),"", VLOOKUP(S169,$A$4:$B$8,2,FALSE()))</f>
        <v/>
      </c>
      <c r="BC169" s="100" t="str">
        <f aca="false">IF(ISBLANK(T169),"", VLOOKUP(T169,$A$4:$B$8,2,FALSE()))</f>
        <v/>
      </c>
      <c r="BD169" s="100" t="str">
        <f aca="false">IF(ISBLANK(U169),"", VLOOKUP(U169,$A$4:$B$8,2,FALSE()))</f>
        <v/>
      </c>
      <c r="BE169" s="100" t="str">
        <f aca="false">IF(ISBLANK(V169),"", VLOOKUP(V169,$A$4:$B$8,2,FALSE()))</f>
        <v/>
      </c>
      <c r="BF169" s="100" t="str">
        <f aca="false">IF(ISBLANK(W169),"", VLOOKUP(W169,$A$4:$B$8,2,FALSE()))</f>
        <v/>
      </c>
      <c r="BG169" s="100" t="str">
        <f aca="false">IF(ISBLANK(X169),"", VLOOKUP(X169,$A$4:$B$8,2,FALSE()))</f>
        <v/>
      </c>
    </row>
    <row r="170" customFormat="false" ht="17.6" hidden="false" customHeight="true" outlineLevel="0" collapsed="false">
      <c r="A170" s="91"/>
      <c r="B170" s="91"/>
      <c r="C170" s="105"/>
      <c r="D170" s="105"/>
      <c r="E170" s="91" t="s">
        <v>23</v>
      </c>
      <c r="F170" s="91" t="s">
        <v>23</v>
      </c>
      <c r="G170" s="91" t="s">
        <v>20</v>
      </c>
      <c r="H170" s="91" t="s">
        <v>14</v>
      </c>
      <c r="I170" s="91" t="s">
        <v>14</v>
      </c>
      <c r="J170" s="91" t="s">
        <v>20</v>
      </c>
      <c r="K170" s="91" t="s">
        <v>20</v>
      </c>
      <c r="L170" s="91" t="s">
        <v>23</v>
      </c>
      <c r="M170" s="91" t="s">
        <v>20</v>
      </c>
      <c r="N170" s="91" t="s">
        <v>20</v>
      </c>
      <c r="O170" s="91" t="s">
        <v>14</v>
      </c>
      <c r="P170" s="91" t="s">
        <v>20</v>
      </c>
      <c r="Q170" s="91" t="s">
        <v>23</v>
      </c>
      <c r="R170" s="91" t="s">
        <v>17</v>
      </c>
      <c r="S170" s="91" t="s">
        <v>14</v>
      </c>
      <c r="T170" s="91" t="s">
        <v>20</v>
      </c>
      <c r="U170" s="91"/>
      <c r="V170" s="91"/>
      <c r="W170" s="91"/>
      <c r="X170" s="91"/>
      <c r="Y170" s="93" t="n">
        <f aca="false">Z170*0.9</f>
        <v>6.27907887700535</v>
      </c>
      <c r="Z170" s="94" t="n">
        <f aca="false">IF((AM170) &gt; 3, AM170,3)</f>
        <v>6.97675430778372</v>
      </c>
      <c r="AA170" s="93" t="n">
        <f aca="false">Z170*1.1</f>
        <v>7.67442973856209</v>
      </c>
      <c r="AB170" s="95" t="n">
        <v>9</v>
      </c>
      <c r="AC170" s="96" t="n">
        <f aca="false">COUNT(AN170:BG170)</f>
        <v>16</v>
      </c>
      <c r="AD170" s="97" t="n">
        <f aca="false">COUNTIF(AN170:BG170,"&gt;0")</f>
        <v>11</v>
      </c>
      <c r="AE170" s="98" t="n">
        <f aca="false">AD170/AB170</f>
        <v>1.22222222222222</v>
      </c>
      <c r="AF170" s="98" t="n">
        <f aca="false">SLOPE(AN170:BG170,AN$13:BG$13)</f>
        <v>-0.0545588235294118</v>
      </c>
      <c r="AG170" s="98" t="n">
        <f aca="false">IF(AD170&gt;0,SUM(AN170:BG170)/AD170,-2)</f>
        <v>0.809090909090909</v>
      </c>
      <c r="AH170" s="99" t="n">
        <f aca="false">AE170/($AM170-$B$3)</f>
        <v>0.618297487659224</v>
      </c>
      <c r="AI170" s="99" t="n">
        <f aca="false">AF170/($AM170-$B$3)</f>
        <v>-0.0276002046964458</v>
      </c>
      <c r="AJ170" s="99" t="n">
        <f aca="false">AG170/($AM170-$B$3)</f>
        <v>0.409302717037222</v>
      </c>
      <c r="AK170" s="99" t="n">
        <f aca="false">SUM(AH170:AJ170)</f>
        <v>1</v>
      </c>
      <c r="AM170" s="28" t="n">
        <f aca="false">AG170+AF170+AE170+B$3</f>
        <v>6.97675430778372</v>
      </c>
      <c r="AN170" s="100" t="n">
        <f aca="false">IF(ISBLANK(E170),"", VLOOKUP(E170,$A$4:$B$8,2,FALSE()))</f>
        <v>2</v>
      </c>
      <c r="AO170" s="100" t="n">
        <f aca="false">IF(ISBLANK(F170),"", VLOOKUP(F170,$A$4:$B$8,2,FALSE()))</f>
        <v>2</v>
      </c>
      <c r="AP170" s="100" t="n">
        <f aca="false">IF(ISBLANK(G170),"", VLOOKUP(G170,$A$4:$B$8,2,FALSE()))</f>
        <v>1</v>
      </c>
      <c r="AQ170" s="100" t="n">
        <f aca="false">IF(ISBLANK(H170),"", VLOOKUP(H170,$A$4:$B$8,2,FALSE()))</f>
        <v>-1.5</v>
      </c>
      <c r="AR170" s="100" t="n">
        <f aca="false">IF(ISBLANK(I170),"", VLOOKUP(I170,$A$4:$B$8,2,FALSE()))</f>
        <v>-1.5</v>
      </c>
      <c r="AS170" s="100" t="n">
        <f aca="false">IF(ISBLANK(J170),"", VLOOKUP(J170,$A$4:$B$8,2,FALSE()))</f>
        <v>1</v>
      </c>
      <c r="AT170" s="100" t="n">
        <f aca="false">IF(ISBLANK(K170),"", VLOOKUP(K170,$A$4:$B$8,2,FALSE()))</f>
        <v>1</v>
      </c>
      <c r="AU170" s="100" t="n">
        <f aca="false">IF(ISBLANK(L170),"", VLOOKUP(L170,$A$4:$B$8,2,FALSE()))</f>
        <v>2</v>
      </c>
      <c r="AV170" s="100" t="n">
        <f aca="false">IF(ISBLANK(M170),"", VLOOKUP(M170,$A$4:$B$8,2,FALSE()))</f>
        <v>1</v>
      </c>
      <c r="AW170" s="100" t="n">
        <f aca="false">IF(ISBLANK(N170),"", VLOOKUP(N170,$A$4:$B$8,2,FALSE()))</f>
        <v>1</v>
      </c>
      <c r="AX170" s="100" t="n">
        <f aca="false">IF(ISBLANK(O170),"", VLOOKUP(O170,$A$4:$B$8,2,FALSE()))</f>
        <v>-1.5</v>
      </c>
      <c r="AY170" s="100" t="n">
        <f aca="false">IF(ISBLANK(P170),"", VLOOKUP(P170,$A$4:$B$8,2,FALSE()))</f>
        <v>1</v>
      </c>
      <c r="AZ170" s="100" t="n">
        <f aca="false">IF(ISBLANK(Q170),"", VLOOKUP(Q170,$A$4:$B$8,2,FALSE()))</f>
        <v>2</v>
      </c>
      <c r="BA170" s="100" t="n">
        <f aca="false">IF(ISBLANK(R170),"", VLOOKUP(R170,$A$4:$B$8,2,FALSE()))</f>
        <v>-0.1</v>
      </c>
      <c r="BB170" s="100" t="n">
        <f aca="false">IF(ISBLANK(S170),"", VLOOKUP(S170,$A$4:$B$8,2,FALSE()))</f>
        <v>-1.5</v>
      </c>
      <c r="BC170" s="100" t="n">
        <f aca="false">IF(ISBLANK(T170),"", VLOOKUP(T170,$A$4:$B$8,2,FALSE()))</f>
        <v>1</v>
      </c>
      <c r="BD170" s="100" t="str">
        <f aca="false">IF(ISBLANK(U170),"", VLOOKUP(U170,$A$4:$B$8,2,FALSE()))</f>
        <v/>
      </c>
      <c r="BE170" s="100" t="str">
        <f aca="false">IF(ISBLANK(V170),"", VLOOKUP(V170,$A$4:$B$8,2,FALSE()))</f>
        <v/>
      </c>
      <c r="BF170" s="100" t="str">
        <f aca="false">IF(ISBLANK(W170),"", VLOOKUP(W170,$A$4:$B$8,2,FALSE()))</f>
        <v/>
      </c>
      <c r="BG170" s="100" t="str">
        <f aca="false">IF(ISBLANK(X170),"", VLOOKUP(X170,$A$4:$B$8,2,FALSE()))</f>
        <v/>
      </c>
    </row>
    <row r="171" customFormat="false" ht="17.6" hidden="false" customHeight="true" outlineLevel="0" collapsed="false">
      <c r="A171" s="91"/>
      <c r="B171" s="91"/>
      <c r="C171" s="105"/>
      <c r="D171" s="105"/>
      <c r="E171" s="91" t="s">
        <v>26</v>
      </c>
      <c r="F171" s="91" t="s">
        <v>20</v>
      </c>
      <c r="G171" s="91" t="s">
        <v>26</v>
      </c>
      <c r="H171" s="91" t="s">
        <v>20</v>
      </c>
      <c r="I171" s="91" t="s">
        <v>23</v>
      </c>
      <c r="J171" s="91" t="s">
        <v>20</v>
      </c>
      <c r="K171" s="91" t="s">
        <v>23</v>
      </c>
      <c r="L171" s="91" t="s">
        <v>26</v>
      </c>
      <c r="M171" s="91" t="s">
        <v>20</v>
      </c>
      <c r="N171" s="91" t="s">
        <v>23</v>
      </c>
      <c r="O171" s="91" t="s">
        <v>20</v>
      </c>
      <c r="P171" s="91" t="s">
        <v>26</v>
      </c>
      <c r="Q171" s="91" t="s">
        <v>20</v>
      </c>
      <c r="R171" s="91" t="s">
        <v>26</v>
      </c>
      <c r="S171" s="91"/>
      <c r="T171" s="91"/>
      <c r="U171" s="91"/>
      <c r="V171" s="91"/>
      <c r="W171" s="91"/>
      <c r="X171" s="91"/>
      <c r="Y171" s="93" t="n">
        <f aca="false">Z171*0.9</f>
        <v>7.9610989010989</v>
      </c>
      <c r="Z171" s="94" t="n">
        <f aca="false">IF((AM171) &gt; 3, AM171,3)</f>
        <v>8.84566544566545</v>
      </c>
      <c r="AA171" s="93" t="n">
        <f aca="false">Z171*1.1</f>
        <v>9.73023199023199</v>
      </c>
      <c r="AB171" s="95" t="n">
        <v>9</v>
      </c>
      <c r="AC171" s="96" t="n">
        <f aca="false">COUNT(AN171:BG171)</f>
        <v>14</v>
      </c>
      <c r="AD171" s="97" t="n">
        <f aca="false">COUNTIF(AN171:BG171,"&gt;0")</f>
        <v>14</v>
      </c>
      <c r="AE171" s="98" t="n">
        <f aca="false">AD171/AB171</f>
        <v>1.55555555555556</v>
      </c>
      <c r="AF171" s="98" t="n">
        <f aca="false">SLOPE(AN171:BG171,AN$13:BG$13)</f>
        <v>0.0043956043956044</v>
      </c>
      <c r="AG171" s="98" t="n">
        <f aca="false">IF(AD171&gt;0,SUM(AN171:BG171)/AD171,-2)</f>
        <v>2.28571428571429</v>
      </c>
      <c r="AH171" s="99" t="n">
        <f aca="false">AE171/($AM171-$B$3)</f>
        <v>0.404495808991618</v>
      </c>
      <c r="AI171" s="99" t="n">
        <f aca="false">AF171/($AM171-$B$3)</f>
        <v>0.00114300228600457</v>
      </c>
      <c r="AJ171" s="99" t="n">
        <f aca="false">AG171/($AM171-$B$3)</f>
        <v>0.594361188722377</v>
      </c>
      <c r="AK171" s="99" t="n">
        <f aca="false">SUM(AH171:AJ171)</f>
        <v>1</v>
      </c>
      <c r="AM171" s="28" t="n">
        <f aca="false">AG171+AF171+AE171+B$3</f>
        <v>8.84566544566545</v>
      </c>
      <c r="AN171" s="100" t="n">
        <f aca="false">IF(ISBLANK(E171),"", VLOOKUP(E171,$A$4:$B$8,2,FALSE()))</f>
        <v>4</v>
      </c>
      <c r="AO171" s="100" t="n">
        <f aca="false">IF(ISBLANK(F171),"", VLOOKUP(F171,$A$4:$B$8,2,FALSE()))</f>
        <v>1</v>
      </c>
      <c r="AP171" s="100" t="n">
        <f aca="false">IF(ISBLANK(G171),"", VLOOKUP(G171,$A$4:$B$8,2,FALSE()))</f>
        <v>4</v>
      </c>
      <c r="AQ171" s="100" t="n">
        <f aca="false">IF(ISBLANK(H171),"", VLOOKUP(H171,$A$4:$B$8,2,FALSE()))</f>
        <v>1</v>
      </c>
      <c r="AR171" s="100" t="n">
        <f aca="false">IF(ISBLANK(I171),"", VLOOKUP(I171,$A$4:$B$8,2,FALSE()))</f>
        <v>2</v>
      </c>
      <c r="AS171" s="100" t="n">
        <f aca="false">IF(ISBLANK(J171),"", VLOOKUP(J171,$A$4:$B$8,2,FALSE()))</f>
        <v>1</v>
      </c>
      <c r="AT171" s="100" t="n">
        <f aca="false">IF(ISBLANK(K171),"", VLOOKUP(K171,$A$4:$B$8,2,FALSE()))</f>
        <v>2</v>
      </c>
      <c r="AU171" s="100" t="n">
        <f aca="false">IF(ISBLANK(L171),"", VLOOKUP(L171,$A$4:$B$8,2,FALSE()))</f>
        <v>4</v>
      </c>
      <c r="AV171" s="100" t="n">
        <f aca="false">IF(ISBLANK(M171),"", VLOOKUP(M171,$A$4:$B$8,2,FALSE()))</f>
        <v>1</v>
      </c>
      <c r="AW171" s="100" t="n">
        <f aca="false">IF(ISBLANK(N171),"", VLOOKUP(N171,$A$4:$B$8,2,FALSE()))</f>
        <v>2</v>
      </c>
      <c r="AX171" s="100" t="n">
        <f aca="false">IF(ISBLANK(O171),"", VLOOKUP(O171,$A$4:$B$8,2,FALSE()))</f>
        <v>1</v>
      </c>
      <c r="AY171" s="100" t="n">
        <f aca="false">IF(ISBLANK(P171),"", VLOOKUP(P171,$A$4:$B$8,2,FALSE()))</f>
        <v>4</v>
      </c>
      <c r="AZ171" s="100" t="n">
        <f aca="false">IF(ISBLANK(Q171),"", VLOOKUP(Q171,$A$4:$B$8,2,FALSE()))</f>
        <v>1</v>
      </c>
      <c r="BA171" s="100" t="n">
        <f aca="false">IF(ISBLANK(R171),"", VLOOKUP(R171,$A$4:$B$8,2,FALSE()))</f>
        <v>4</v>
      </c>
      <c r="BB171" s="100" t="str">
        <f aca="false">IF(ISBLANK(S171),"", VLOOKUP(S171,$A$4:$B$8,2,FALSE()))</f>
        <v/>
      </c>
      <c r="BC171" s="100" t="str">
        <f aca="false">IF(ISBLANK(T171),"", VLOOKUP(T171,$A$4:$B$8,2,FALSE()))</f>
        <v/>
      </c>
      <c r="BD171" s="100" t="str">
        <f aca="false">IF(ISBLANK(U171),"", VLOOKUP(U171,$A$4:$B$8,2,FALSE()))</f>
        <v/>
      </c>
      <c r="BE171" s="100" t="str">
        <f aca="false">IF(ISBLANK(V171),"", VLOOKUP(V171,$A$4:$B$8,2,FALSE()))</f>
        <v/>
      </c>
      <c r="BF171" s="100" t="str">
        <f aca="false">IF(ISBLANK(W171),"", VLOOKUP(W171,$A$4:$B$8,2,FALSE()))</f>
        <v/>
      </c>
      <c r="BG171" s="100" t="str">
        <f aca="false">IF(ISBLANK(X171),"", VLOOKUP(X171,$A$4:$B$8,2,FALSE()))</f>
        <v/>
      </c>
    </row>
    <row r="172" customFormat="false" ht="17.6" hidden="false" customHeight="true" outlineLevel="0" collapsed="false">
      <c r="A172" s="91"/>
      <c r="B172" s="91"/>
      <c r="C172" s="105"/>
      <c r="D172" s="105"/>
      <c r="E172" s="91" t="s">
        <v>14</v>
      </c>
      <c r="F172" s="91" t="s">
        <v>14</v>
      </c>
      <c r="G172" s="91" t="s">
        <v>20</v>
      </c>
      <c r="H172" s="91" t="s">
        <v>20</v>
      </c>
      <c r="I172" s="91" t="s">
        <v>20</v>
      </c>
      <c r="J172" s="91" t="s">
        <v>14</v>
      </c>
      <c r="K172" s="91" t="s">
        <v>23</v>
      </c>
      <c r="L172" s="91" t="s">
        <v>20</v>
      </c>
      <c r="M172" s="91" t="s">
        <v>14</v>
      </c>
      <c r="N172" s="91" t="s">
        <v>14</v>
      </c>
      <c r="O172" s="91" t="s">
        <v>20</v>
      </c>
      <c r="P172" s="91" t="s">
        <v>20</v>
      </c>
      <c r="Q172" s="91"/>
      <c r="R172" s="91"/>
      <c r="S172" s="91"/>
      <c r="T172" s="91"/>
      <c r="U172" s="91"/>
      <c r="V172" s="91"/>
      <c r="W172" s="91"/>
      <c r="X172" s="91"/>
      <c r="Y172" s="93" t="n">
        <f aca="false">Z172*0.9</f>
        <v>5.33823676323676</v>
      </c>
      <c r="Z172" s="94" t="n">
        <f aca="false">IF((AM172) &gt; 3, AM172,3)</f>
        <v>5.93137418137418</v>
      </c>
      <c r="AA172" s="93" t="n">
        <f aca="false">Z172*1.1</f>
        <v>6.5245115995116</v>
      </c>
      <c r="AB172" s="95" t="n">
        <v>9</v>
      </c>
      <c r="AC172" s="96" t="n">
        <f aca="false">COUNT(AN172:BG172)</f>
        <v>12</v>
      </c>
      <c r="AD172" s="97" t="n">
        <f aca="false">COUNTIF(AN172:BG172,"&gt;0")</f>
        <v>7</v>
      </c>
      <c r="AE172" s="98" t="n">
        <f aca="false">AD172/AB172</f>
        <v>0.777777777777778</v>
      </c>
      <c r="AF172" s="98" t="n">
        <f aca="false">SLOPE(AN172:BG172,AN$13:BG$13)</f>
        <v>0.0821678321678322</v>
      </c>
      <c r="AG172" s="98" t="n">
        <f aca="false">IF(AD172&gt;0,SUM(AN172:BG172)/AD172,-2)</f>
        <v>0.0714285714285714</v>
      </c>
      <c r="AH172" s="99" t="n">
        <f aca="false">AE172/($AM172-$B$3)</f>
        <v>0.835086255698239</v>
      </c>
      <c r="AI172" s="99" t="n">
        <f aca="false">AF172/($AM172-$B$3)</f>
        <v>0.0882221493906981</v>
      </c>
      <c r="AJ172" s="99" t="n">
        <f aca="false">AG172/($AM172-$B$3)</f>
        <v>0.0766915949110628</v>
      </c>
      <c r="AK172" s="99" t="n">
        <f aca="false">SUM(AH172:AJ172)</f>
        <v>1</v>
      </c>
      <c r="AM172" s="28" t="n">
        <f aca="false">AG172+AF172+AE172+B$3</f>
        <v>5.93137418137418</v>
      </c>
      <c r="AN172" s="100" t="n">
        <f aca="false">IF(ISBLANK(E172),"", VLOOKUP(E172,$A$4:$B$8,2,FALSE()))</f>
        <v>-1.5</v>
      </c>
      <c r="AO172" s="100" t="n">
        <f aca="false">IF(ISBLANK(F172),"", VLOOKUP(F172,$A$4:$B$8,2,FALSE()))</f>
        <v>-1.5</v>
      </c>
      <c r="AP172" s="100" t="n">
        <f aca="false">IF(ISBLANK(G172),"", VLOOKUP(G172,$A$4:$B$8,2,FALSE()))</f>
        <v>1</v>
      </c>
      <c r="AQ172" s="100" t="n">
        <f aca="false">IF(ISBLANK(H172),"", VLOOKUP(H172,$A$4:$B$8,2,FALSE()))</f>
        <v>1</v>
      </c>
      <c r="AR172" s="100" t="n">
        <f aca="false">IF(ISBLANK(I172),"", VLOOKUP(I172,$A$4:$B$8,2,FALSE()))</f>
        <v>1</v>
      </c>
      <c r="AS172" s="100" t="n">
        <f aca="false">IF(ISBLANK(J172),"", VLOOKUP(J172,$A$4:$B$8,2,FALSE()))</f>
        <v>-1.5</v>
      </c>
      <c r="AT172" s="100" t="n">
        <f aca="false">IF(ISBLANK(K172),"", VLOOKUP(K172,$A$4:$B$8,2,FALSE()))</f>
        <v>2</v>
      </c>
      <c r="AU172" s="100" t="n">
        <f aca="false">IF(ISBLANK(L172),"", VLOOKUP(L172,$A$4:$B$8,2,FALSE()))</f>
        <v>1</v>
      </c>
      <c r="AV172" s="100" t="n">
        <f aca="false">IF(ISBLANK(M172),"", VLOOKUP(M172,$A$4:$B$8,2,FALSE()))</f>
        <v>-1.5</v>
      </c>
      <c r="AW172" s="100" t="n">
        <f aca="false">IF(ISBLANK(N172),"", VLOOKUP(N172,$A$4:$B$8,2,FALSE()))</f>
        <v>-1.5</v>
      </c>
      <c r="AX172" s="100" t="n">
        <f aca="false">IF(ISBLANK(O172),"", VLOOKUP(O172,$A$4:$B$8,2,FALSE()))</f>
        <v>1</v>
      </c>
      <c r="AY172" s="100" t="n">
        <f aca="false">IF(ISBLANK(P172),"", VLOOKUP(P172,$A$4:$B$8,2,FALSE()))</f>
        <v>1</v>
      </c>
      <c r="AZ172" s="100" t="str">
        <f aca="false">IF(ISBLANK(Q172),"", VLOOKUP(Q172,$A$4:$B$8,2,FALSE()))</f>
        <v/>
      </c>
      <c r="BA172" s="100" t="str">
        <f aca="false">IF(ISBLANK(R172),"", VLOOKUP(R172,$A$4:$B$8,2,FALSE()))</f>
        <v/>
      </c>
      <c r="BB172" s="100" t="str">
        <f aca="false">IF(ISBLANK(S172),"", VLOOKUP(S172,$A$4:$B$8,2,FALSE()))</f>
        <v/>
      </c>
      <c r="BC172" s="100" t="str">
        <f aca="false">IF(ISBLANK(T172),"", VLOOKUP(T172,$A$4:$B$8,2,FALSE()))</f>
        <v/>
      </c>
      <c r="BD172" s="100" t="str">
        <f aca="false">IF(ISBLANK(U172),"", VLOOKUP(U172,$A$4:$B$8,2,FALSE()))</f>
        <v/>
      </c>
      <c r="BE172" s="100" t="str">
        <f aca="false">IF(ISBLANK(V172),"", VLOOKUP(V172,$A$4:$B$8,2,FALSE()))</f>
        <v/>
      </c>
      <c r="BF172" s="100" t="str">
        <f aca="false">IF(ISBLANK(W172),"", VLOOKUP(W172,$A$4:$B$8,2,FALSE()))</f>
        <v/>
      </c>
      <c r="BG172" s="100" t="str">
        <f aca="false">IF(ISBLANK(X172),"", VLOOKUP(X172,$A$4:$B$8,2,FALSE()))</f>
        <v/>
      </c>
    </row>
    <row r="173" customFormat="false" ht="17.6" hidden="false" customHeight="true" outlineLevel="0" collapsed="false">
      <c r="A173" s="91"/>
      <c r="B173" s="91"/>
      <c r="C173" s="105"/>
      <c r="D173" s="105"/>
      <c r="E173" s="91" t="s">
        <v>20</v>
      </c>
      <c r="F173" s="91" t="s">
        <v>23</v>
      </c>
      <c r="G173" s="91" t="s">
        <v>14</v>
      </c>
      <c r="H173" s="91" t="s">
        <v>14</v>
      </c>
      <c r="I173" s="91" t="s">
        <v>23</v>
      </c>
      <c r="J173" s="91" t="s">
        <v>20</v>
      </c>
      <c r="K173" s="91" t="s">
        <v>20</v>
      </c>
      <c r="L173" s="91" t="s">
        <v>20</v>
      </c>
      <c r="M173" s="91" t="s">
        <v>20</v>
      </c>
      <c r="N173" s="91" t="s">
        <v>20</v>
      </c>
      <c r="O173" s="91" t="s">
        <v>20</v>
      </c>
      <c r="P173" s="91" t="s">
        <v>23</v>
      </c>
      <c r="Q173" s="91" t="s">
        <v>20</v>
      </c>
      <c r="R173" s="91" t="s">
        <v>14</v>
      </c>
      <c r="S173" s="91" t="s">
        <v>14</v>
      </c>
      <c r="T173" s="91"/>
      <c r="U173" s="91"/>
      <c r="V173" s="91"/>
      <c r="W173" s="91"/>
      <c r="X173" s="91"/>
      <c r="Y173" s="93" t="n">
        <f aca="false">Z173*0.9</f>
        <v>6.20633116883117</v>
      </c>
      <c r="Z173" s="94" t="n">
        <f aca="false">IF((AM173) &gt; 3, AM173,3)</f>
        <v>6.89592352092352</v>
      </c>
      <c r="AA173" s="93" t="n">
        <f aca="false">Z173*1.1</f>
        <v>7.58551587301587</v>
      </c>
      <c r="AB173" s="95" t="n">
        <v>9</v>
      </c>
      <c r="AC173" s="96" t="n">
        <f aca="false">COUNT(AN173:BG173)</f>
        <v>15</v>
      </c>
      <c r="AD173" s="97" t="n">
        <f aca="false">COUNTIF(AN173:BG173,"&gt;0")</f>
        <v>11</v>
      </c>
      <c r="AE173" s="98" t="n">
        <f aca="false">AD173/AB173</f>
        <v>1.22222222222222</v>
      </c>
      <c r="AF173" s="98" t="n">
        <f aca="false">SLOPE(AN173:BG173,AN$13:BG$13)</f>
        <v>-0.0535714285714286</v>
      </c>
      <c r="AG173" s="98" t="n">
        <f aca="false">IF(AD173&gt;0,SUM(AN173:BG173)/AD173,-2)</f>
        <v>0.727272727272727</v>
      </c>
      <c r="AH173" s="99" t="n">
        <f aca="false">AE173/($AM173-$B$3)</f>
        <v>0.644657977357055</v>
      </c>
      <c r="AI173" s="99" t="n">
        <f aca="false">AF173/($AM173-$B$3)</f>
        <v>-0.0282561126438969</v>
      </c>
      <c r="AJ173" s="99" t="n">
        <f aca="false">AG173/($AM173-$B$3)</f>
        <v>0.383598135286842</v>
      </c>
      <c r="AK173" s="99" t="n">
        <f aca="false">SUM(AH173:AJ173)</f>
        <v>1</v>
      </c>
      <c r="AM173" s="28" t="n">
        <f aca="false">AG173+AF173+AE173+B$3</f>
        <v>6.89592352092352</v>
      </c>
      <c r="AN173" s="100" t="n">
        <f aca="false">IF(ISBLANK(E173),"", VLOOKUP(E173,$A$4:$B$8,2,FALSE()))</f>
        <v>1</v>
      </c>
      <c r="AO173" s="100" t="n">
        <f aca="false">IF(ISBLANK(F173),"", VLOOKUP(F173,$A$4:$B$8,2,FALSE()))</f>
        <v>2</v>
      </c>
      <c r="AP173" s="100" t="n">
        <f aca="false">IF(ISBLANK(G173),"", VLOOKUP(G173,$A$4:$B$8,2,FALSE()))</f>
        <v>-1.5</v>
      </c>
      <c r="AQ173" s="100" t="n">
        <f aca="false">IF(ISBLANK(H173),"", VLOOKUP(H173,$A$4:$B$8,2,FALSE()))</f>
        <v>-1.5</v>
      </c>
      <c r="AR173" s="100" t="n">
        <f aca="false">IF(ISBLANK(I173),"", VLOOKUP(I173,$A$4:$B$8,2,FALSE()))</f>
        <v>2</v>
      </c>
      <c r="AS173" s="100" t="n">
        <f aca="false">IF(ISBLANK(J173),"", VLOOKUP(J173,$A$4:$B$8,2,FALSE()))</f>
        <v>1</v>
      </c>
      <c r="AT173" s="100" t="n">
        <f aca="false">IF(ISBLANK(K173),"", VLOOKUP(K173,$A$4:$B$8,2,FALSE()))</f>
        <v>1</v>
      </c>
      <c r="AU173" s="100" t="n">
        <f aca="false">IF(ISBLANK(L173),"", VLOOKUP(L173,$A$4:$B$8,2,FALSE()))</f>
        <v>1</v>
      </c>
      <c r="AV173" s="100" t="n">
        <f aca="false">IF(ISBLANK(M173),"", VLOOKUP(M173,$A$4:$B$8,2,FALSE()))</f>
        <v>1</v>
      </c>
      <c r="AW173" s="100" t="n">
        <f aca="false">IF(ISBLANK(N173),"", VLOOKUP(N173,$A$4:$B$8,2,FALSE()))</f>
        <v>1</v>
      </c>
      <c r="AX173" s="100" t="n">
        <f aca="false">IF(ISBLANK(O173),"", VLOOKUP(O173,$A$4:$B$8,2,FALSE()))</f>
        <v>1</v>
      </c>
      <c r="AY173" s="100" t="n">
        <f aca="false">IF(ISBLANK(P173),"", VLOOKUP(P173,$A$4:$B$8,2,FALSE()))</f>
        <v>2</v>
      </c>
      <c r="AZ173" s="100" t="n">
        <f aca="false">IF(ISBLANK(Q173),"", VLOOKUP(Q173,$A$4:$B$8,2,FALSE()))</f>
        <v>1</v>
      </c>
      <c r="BA173" s="100" t="n">
        <f aca="false">IF(ISBLANK(R173),"", VLOOKUP(R173,$A$4:$B$8,2,FALSE()))</f>
        <v>-1.5</v>
      </c>
      <c r="BB173" s="100" t="n">
        <f aca="false">IF(ISBLANK(S173),"", VLOOKUP(S173,$A$4:$B$8,2,FALSE()))</f>
        <v>-1.5</v>
      </c>
      <c r="BC173" s="100" t="str">
        <f aca="false">IF(ISBLANK(T173),"", VLOOKUP(T173,$A$4:$B$8,2,FALSE()))</f>
        <v/>
      </c>
      <c r="BD173" s="100" t="str">
        <f aca="false">IF(ISBLANK(U173),"", VLOOKUP(U173,$A$4:$B$8,2,FALSE()))</f>
        <v/>
      </c>
      <c r="BE173" s="100" t="str">
        <f aca="false">IF(ISBLANK(V173),"", VLOOKUP(V173,$A$4:$B$8,2,FALSE()))</f>
        <v/>
      </c>
      <c r="BF173" s="100" t="str">
        <f aca="false">IF(ISBLANK(W173),"", VLOOKUP(W173,$A$4:$B$8,2,FALSE()))</f>
        <v/>
      </c>
      <c r="BG173" s="100" t="str">
        <f aca="false">IF(ISBLANK(X173),"", VLOOKUP(X173,$A$4:$B$8,2,FALSE()))</f>
        <v/>
      </c>
    </row>
    <row r="174" customFormat="false" ht="17.6" hidden="false" customHeight="true" outlineLevel="0" collapsed="false">
      <c r="A174" s="91"/>
      <c r="B174" s="91"/>
      <c r="C174" s="105"/>
      <c r="D174" s="105"/>
      <c r="E174" s="91" t="s">
        <v>23</v>
      </c>
      <c r="F174" s="91" t="s">
        <v>14</v>
      </c>
      <c r="G174" s="91" t="s">
        <v>14</v>
      </c>
      <c r="H174" s="91" t="s">
        <v>20</v>
      </c>
      <c r="I174" s="91" t="s">
        <v>14</v>
      </c>
      <c r="J174" s="91" t="s">
        <v>23</v>
      </c>
      <c r="K174" s="91" t="s">
        <v>20</v>
      </c>
      <c r="L174" s="91" t="s">
        <v>20</v>
      </c>
      <c r="M174" s="91" t="s">
        <v>17</v>
      </c>
      <c r="N174" s="91" t="s">
        <v>20</v>
      </c>
      <c r="O174" s="91" t="s">
        <v>14</v>
      </c>
      <c r="P174" s="91"/>
      <c r="Q174" s="91"/>
      <c r="R174" s="91"/>
      <c r="S174" s="91"/>
      <c r="T174" s="91"/>
      <c r="U174" s="91"/>
      <c r="V174" s="91"/>
      <c r="W174" s="91"/>
      <c r="X174" s="91"/>
      <c r="Y174" s="93" t="n">
        <f aca="false">Z174*0.9</f>
        <v>5.37845454545455</v>
      </c>
      <c r="Z174" s="94" t="n">
        <f aca="false">IF((AM174) &gt; 3, AM174,3)</f>
        <v>5.97606060606061</v>
      </c>
      <c r="AA174" s="93" t="n">
        <f aca="false">Z174*1.1</f>
        <v>6.57366666666667</v>
      </c>
      <c r="AB174" s="95" t="n">
        <v>9</v>
      </c>
      <c r="AC174" s="96" t="n">
        <f aca="false">COUNT(AN174:BG174)</f>
        <v>11</v>
      </c>
      <c r="AD174" s="97" t="n">
        <f aca="false">COUNTIF(AN174:BG174,"&gt;0")</f>
        <v>6</v>
      </c>
      <c r="AE174" s="98" t="n">
        <f aca="false">AD174/AB174</f>
        <v>0.666666666666667</v>
      </c>
      <c r="AF174" s="98" t="n">
        <f aca="false">SLOPE(AN174:BG174,AN$13:BG$13)</f>
        <v>-0.00727272727272726</v>
      </c>
      <c r="AG174" s="98" t="n">
        <f aca="false">IF(AD174&gt;0,SUM(AN174:BG174)/AD174,-2)</f>
        <v>0.316666666666667</v>
      </c>
      <c r="AH174" s="99" t="n">
        <f aca="false">AE174/($AM174-$B$3)</f>
        <v>0.683017696367587</v>
      </c>
      <c r="AI174" s="99" t="n">
        <f aca="false">AF174/($AM174-$B$3)</f>
        <v>-0.00745110214219185</v>
      </c>
      <c r="AJ174" s="99" t="n">
        <f aca="false">AG174/($AM174-$B$3)</f>
        <v>0.324433405774604</v>
      </c>
      <c r="AK174" s="99" t="n">
        <f aca="false">SUM(AH174:AJ174)</f>
        <v>1</v>
      </c>
      <c r="AM174" s="28" t="n">
        <f aca="false">AG174+AF174+AE174+B$3</f>
        <v>5.97606060606061</v>
      </c>
      <c r="AN174" s="100" t="n">
        <f aca="false">IF(ISBLANK(E174),"", VLOOKUP(E174,$A$4:$B$8,2,FALSE()))</f>
        <v>2</v>
      </c>
      <c r="AO174" s="100" t="n">
        <f aca="false">IF(ISBLANK(F174),"", VLOOKUP(F174,$A$4:$B$8,2,FALSE()))</f>
        <v>-1.5</v>
      </c>
      <c r="AP174" s="100" t="n">
        <f aca="false">IF(ISBLANK(G174),"", VLOOKUP(G174,$A$4:$B$8,2,FALSE()))</f>
        <v>-1.5</v>
      </c>
      <c r="AQ174" s="100" t="n">
        <f aca="false">IF(ISBLANK(H174),"", VLOOKUP(H174,$A$4:$B$8,2,FALSE()))</f>
        <v>1</v>
      </c>
      <c r="AR174" s="100" t="n">
        <f aca="false">IF(ISBLANK(I174),"", VLOOKUP(I174,$A$4:$B$8,2,FALSE()))</f>
        <v>-1.5</v>
      </c>
      <c r="AS174" s="100" t="n">
        <f aca="false">IF(ISBLANK(J174),"", VLOOKUP(J174,$A$4:$B$8,2,FALSE()))</f>
        <v>2</v>
      </c>
      <c r="AT174" s="100" t="n">
        <f aca="false">IF(ISBLANK(K174),"", VLOOKUP(K174,$A$4:$B$8,2,FALSE()))</f>
        <v>1</v>
      </c>
      <c r="AU174" s="100" t="n">
        <f aca="false">IF(ISBLANK(L174),"", VLOOKUP(L174,$A$4:$B$8,2,FALSE()))</f>
        <v>1</v>
      </c>
      <c r="AV174" s="100" t="n">
        <f aca="false">IF(ISBLANK(M174),"", VLOOKUP(M174,$A$4:$B$8,2,FALSE()))</f>
        <v>-0.1</v>
      </c>
      <c r="AW174" s="100" t="n">
        <f aca="false">IF(ISBLANK(N174),"", VLOOKUP(N174,$A$4:$B$8,2,FALSE()))</f>
        <v>1</v>
      </c>
      <c r="AX174" s="100" t="n">
        <f aca="false">IF(ISBLANK(O174),"", VLOOKUP(O174,$A$4:$B$8,2,FALSE()))</f>
        <v>-1.5</v>
      </c>
      <c r="AY174" s="100" t="str">
        <f aca="false">IF(ISBLANK(P174),"", VLOOKUP(P174,$A$4:$B$8,2,FALSE()))</f>
        <v/>
      </c>
      <c r="AZ174" s="100" t="str">
        <f aca="false">IF(ISBLANK(Q174),"", VLOOKUP(Q174,$A$4:$B$8,2,FALSE()))</f>
        <v/>
      </c>
      <c r="BA174" s="100" t="str">
        <f aca="false">IF(ISBLANK(R174),"", VLOOKUP(R174,$A$4:$B$8,2,FALSE()))</f>
        <v/>
      </c>
      <c r="BB174" s="100" t="str">
        <f aca="false">IF(ISBLANK(S174),"", VLOOKUP(S174,$A$4:$B$8,2,FALSE()))</f>
        <v/>
      </c>
      <c r="BC174" s="100" t="str">
        <f aca="false">IF(ISBLANK(T174),"", VLOOKUP(T174,$A$4:$B$8,2,FALSE()))</f>
        <v/>
      </c>
      <c r="BD174" s="100" t="str">
        <f aca="false">IF(ISBLANK(U174),"", VLOOKUP(U174,$A$4:$B$8,2,FALSE()))</f>
        <v/>
      </c>
      <c r="BE174" s="100" t="str">
        <f aca="false">IF(ISBLANK(V174),"", VLOOKUP(V174,$A$4:$B$8,2,FALSE()))</f>
        <v/>
      </c>
      <c r="BF174" s="100" t="str">
        <f aca="false">IF(ISBLANK(W174),"", VLOOKUP(W174,$A$4:$B$8,2,FALSE()))</f>
        <v/>
      </c>
      <c r="BG174" s="100" t="str">
        <f aca="false">IF(ISBLANK(X174),"", VLOOKUP(X174,$A$4:$B$8,2,FALSE()))</f>
        <v/>
      </c>
    </row>
    <row r="175" customFormat="false" ht="17.6" hidden="false" customHeight="true" outlineLevel="0" collapsed="false">
      <c r="A175" s="91"/>
      <c r="B175" s="91"/>
      <c r="C175" s="105"/>
      <c r="D175" s="105"/>
      <c r="E175" s="91" t="s">
        <v>20</v>
      </c>
      <c r="F175" s="91" t="s">
        <v>14</v>
      </c>
      <c r="G175" s="91" t="s">
        <v>20</v>
      </c>
      <c r="H175" s="91" t="s">
        <v>20</v>
      </c>
      <c r="I175" s="91" t="s">
        <v>20</v>
      </c>
      <c r="J175" s="91" t="s">
        <v>14</v>
      </c>
      <c r="K175" s="91" t="s">
        <v>23</v>
      </c>
      <c r="L175" s="91" t="s">
        <v>20</v>
      </c>
      <c r="M175" s="91" t="s">
        <v>20</v>
      </c>
      <c r="N175" s="91" t="s">
        <v>23</v>
      </c>
      <c r="O175" s="91" t="s">
        <v>20</v>
      </c>
      <c r="P175" s="91" t="s">
        <v>20</v>
      </c>
      <c r="Q175" s="91"/>
      <c r="R175" s="91"/>
      <c r="S175" s="91"/>
      <c r="T175" s="91"/>
      <c r="U175" s="91"/>
      <c r="V175" s="91"/>
      <c r="W175" s="90"/>
      <c r="X175" s="91"/>
      <c r="Y175" s="93" t="n">
        <f aca="false">Z175*0.9</f>
        <v>6.41384615384615</v>
      </c>
      <c r="Z175" s="94" t="n">
        <f aca="false">IF((AM175) &gt; 3, AM175,3)</f>
        <v>7.12649572649573</v>
      </c>
      <c r="AA175" s="93" t="n">
        <f aca="false">Z175*1.1</f>
        <v>7.8391452991453</v>
      </c>
      <c r="AB175" s="95" t="n">
        <v>9</v>
      </c>
      <c r="AC175" s="96" t="n">
        <f aca="false">COUNT(AN175:BG175)</f>
        <v>12</v>
      </c>
      <c r="AD175" s="97" t="n">
        <f aca="false">COUNTIF(AN175:BG175,"&gt;0")</f>
        <v>10</v>
      </c>
      <c r="AE175" s="98" t="n">
        <f aca="false">AD175/AB175</f>
        <v>1.11111111111111</v>
      </c>
      <c r="AF175" s="98" t="n">
        <f aca="false">SLOPE(AN175:BG175,AN$13:BG$13)</f>
        <v>0.115384615384615</v>
      </c>
      <c r="AG175" s="98" t="n">
        <f aca="false">IF(AD175&gt;0,SUM(AN175:BG175)/AD175,-2)</f>
        <v>0.9</v>
      </c>
      <c r="AH175" s="99" t="n">
        <f aca="false">AE175/($AM175-$B$3)</f>
        <v>0.522508038585209</v>
      </c>
      <c r="AI175" s="99" t="n">
        <f aca="false">AF175/($AM175-$B$3)</f>
        <v>0.0542604501607717</v>
      </c>
      <c r="AJ175" s="99" t="n">
        <f aca="false">AG175/($AM175-$B$3)</f>
        <v>0.423231511254019</v>
      </c>
      <c r="AK175" s="99" t="n">
        <f aca="false">SUM(AH175:AJ175)</f>
        <v>1</v>
      </c>
      <c r="AM175" s="28" t="n">
        <f aca="false">AG175+AF175+AE175+B$3</f>
        <v>7.12649572649573</v>
      </c>
      <c r="AN175" s="100" t="n">
        <f aca="false">IF(ISBLANK(E175),"", VLOOKUP(E175,$A$4:$B$8,2,FALSE()))</f>
        <v>1</v>
      </c>
      <c r="AO175" s="100" t="n">
        <f aca="false">IF(ISBLANK(F175),"", VLOOKUP(F175,$A$4:$B$8,2,FALSE()))</f>
        <v>-1.5</v>
      </c>
      <c r="AP175" s="100" t="n">
        <f aca="false">IF(ISBLANK(G175),"", VLOOKUP(G175,$A$4:$B$8,2,FALSE()))</f>
        <v>1</v>
      </c>
      <c r="AQ175" s="100" t="n">
        <f aca="false">IF(ISBLANK(H175),"", VLOOKUP(H175,$A$4:$B$8,2,FALSE()))</f>
        <v>1</v>
      </c>
      <c r="AR175" s="100" t="n">
        <f aca="false">IF(ISBLANK(I175),"", VLOOKUP(I175,$A$4:$B$8,2,FALSE()))</f>
        <v>1</v>
      </c>
      <c r="AS175" s="100" t="n">
        <f aca="false">IF(ISBLANK(J175),"", VLOOKUP(J175,$A$4:$B$8,2,FALSE()))</f>
        <v>-1.5</v>
      </c>
      <c r="AT175" s="100" t="n">
        <f aca="false">IF(ISBLANK(K175),"", VLOOKUP(K175,$A$4:$B$8,2,FALSE()))</f>
        <v>2</v>
      </c>
      <c r="AU175" s="100" t="n">
        <f aca="false">IF(ISBLANK(L175),"", VLOOKUP(L175,$A$4:$B$8,2,FALSE()))</f>
        <v>1</v>
      </c>
      <c r="AV175" s="100" t="n">
        <f aca="false">IF(ISBLANK(M175),"", VLOOKUP(M175,$A$4:$B$8,2,FALSE()))</f>
        <v>1</v>
      </c>
      <c r="AW175" s="100" t="n">
        <f aca="false">IF(ISBLANK(N175),"", VLOOKUP(N175,$A$4:$B$8,2,FALSE()))</f>
        <v>2</v>
      </c>
      <c r="AX175" s="100" t="n">
        <f aca="false">IF(ISBLANK(O175),"", VLOOKUP(O175,$A$4:$B$8,2,FALSE()))</f>
        <v>1</v>
      </c>
      <c r="AY175" s="100" t="n">
        <f aca="false">IF(ISBLANK(P175),"", VLOOKUP(P175,$A$4:$B$8,2,FALSE()))</f>
        <v>1</v>
      </c>
      <c r="AZ175" s="100" t="str">
        <f aca="false">IF(ISBLANK(Q175),"", VLOOKUP(Q175,$A$4:$B$8,2,FALSE()))</f>
        <v/>
      </c>
      <c r="BA175" s="100" t="str">
        <f aca="false">IF(ISBLANK(R175),"", VLOOKUP(R175,$A$4:$B$8,2,FALSE()))</f>
        <v/>
      </c>
      <c r="BB175" s="100" t="str">
        <f aca="false">IF(ISBLANK(S175),"", VLOOKUP(S175,$A$4:$B$8,2,FALSE()))</f>
        <v/>
      </c>
      <c r="BC175" s="100" t="str">
        <f aca="false">IF(ISBLANK(T175),"", VLOOKUP(T175,$A$4:$B$8,2,FALSE()))</f>
        <v/>
      </c>
      <c r="BD175" s="100" t="str">
        <f aca="false">IF(ISBLANK(U175),"", VLOOKUP(U175,$A$4:$B$8,2,FALSE()))</f>
        <v/>
      </c>
      <c r="BE175" s="100" t="str">
        <f aca="false">IF(ISBLANK(V175),"", VLOOKUP(V175,$A$4:$B$8,2,FALSE()))</f>
        <v/>
      </c>
      <c r="BF175" s="100" t="str">
        <f aca="false">IF(ISBLANK(W175),"", VLOOKUP(W175,$A$4:$B$8,2,FALSE()))</f>
        <v/>
      </c>
      <c r="BG175" s="100" t="str">
        <f aca="false">IF(ISBLANK(X175),"", VLOOKUP(X175,$A$4:$B$8,2,FALSE()))</f>
        <v/>
      </c>
    </row>
    <row r="176" customFormat="false" ht="17.6" hidden="false" customHeight="true" outlineLevel="0" collapsed="false">
      <c r="A176" s="91"/>
      <c r="B176" s="91"/>
      <c r="C176" s="105"/>
      <c r="D176" s="105"/>
      <c r="E176" s="91" t="s">
        <v>14</v>
      </c>
      <c r="F176" s="91" t="s">
        <v>23</v>
      </c>
      <c r="G176" s="91" t="s">
        <v>20</v>
      </c>
      <c r="H176" s="91" t="s">
        <v>20</v>
      </c>
      <c r="I176" s="91" t="s">
        <v>23</v>
      </c>
      <c r="J176" s="91" t="s">
        <v>23</v>
      </c>
      <c r="K176" s="91" t="s">
        <v>23</v>
      </c>
      <c r="L176" s="91" t="s">
        <v>20</v>
      </c>
      <c r="M176" s="91" t="s">
        <v>23</v>
      </c>
      <c r="N176" s="91" t="s">
        <v>20</v>
      </c>
      <c r="O176" s="91" t="s">
        <v>23</v>
      </c>
      <c r="P176" s="91" t="s">
        <v>20</v>
      </c>
      <c r="Q176" s="91" t="s">
        <v>23</v>
      </c>
      <c r="R176" s="91" t="s">
        <v>20</v>
      </c>
      <c r="S176" s="91" t="s">
        <v>23</v>
      </c>
      <c r="T176" s="91" t="s">
        <v>26</v>
      </c>
      <c r="U176" s="91" t="s">
        <v>26</v>
      </c>
      <c r="V176" s="91"/>
      <c r="W176" s="91"/>
      <c r="X176" s="91"/>
      <c r="Y176" s="93" t="n">
        <f aca="false">Z176*0.9</f>
        <v>7.83768382352941</v>
      </c>
      <c r="Z176" s="94" t="n">
        <f aca="false">IF((AM176) &gt; 3, AM176,3)</f>
        <v>8.70853758169935</v>
      </c>
      <c r="AA176" s="93" t="n">
        <f aca="false">Z176*1.1</f>
        <v>9.57939133986928</v>
      </c>
      <c r="AB176" s="95" t="n">
        <v>9</v>
      </c>
      <c r="AC176" s="96" t="n">
        <f aca="false">COUNT(AN176:BG176)</f>
        <v>17</v>
      </c>
      <c r="AD176" s="97" t="n">
        <f aca="false">COUNTIF(AN176:BG176,"&gt;0")</f>
        <v>16</v>
      </c>
      <c r="AE176" s="98" t="n">
        <f aca="false">AD176/AB176</f>
        <v>1.77777777777778</v>
      </c>
      <c r="AF176" s="98" t="n">
        <f aca="false">SLOPE(AN176:BG176,AN$13:BG$13)</f>
        <v>0.149509803921569</v>
      </c>
      <c r="AG176" s="98" t="n">
        <f aca="false">IF(AD176&gt;0,SUM(AN176:BG176)/AD176,-2)</f>
        <v>1.78125</v>
      </c>
      <c r="AH176" s="99" t="n">
        <f aca="false">AE176/($AM176-$B$3)</f>
        <v>0.479374345982266</v>
      </c>
      <c r="AI176" s="99" t="n">
        <f aca="false">AF176/($AM176-$B$3)</f>
        <v>0.0403150300159718</v>
      </c>
      <c r="AJ176" s="99" t="n">
        <f aca="false">AG176/($AM176-$B$3)</f>
        <v>0.480310624001762</v>
      </c>
      <c r="AK176" s="99" t="n">
        <f aca="false">SUM(AH176:AJ176)</f>
        <v>1</v>
      </c>
      <c r="AM176" s="28" t="n">
        <f aca="false">AG176+AF176+AE176+B$3</f>
        <v>8.70853758169935</v>
      </c>
      <c r="AN176" s="100" t="n">
        <f aca="false">IF(ISBLANK(E176),"", VLOOKUP(E176,$A$4:$B$8,2,FALSE()))</f>
        <v>-1.5</v>
      </c>
      <c r="AO176" s="100" t="n">
        <f aca="false">IF(ISBLANK(F176),"", VLOOKUP(F176,$A$4:$B$8,2,FALSE()))</f>
        <v>2</v>
      </c>
      <c r="AP176" s="100" t="n">
        <f aca="false">IF(ISBLANK(G176),"", VLOOKUP(G176,$A$4:$B$8,2,FALSE()))</f>
        <v>1</v>
      </c>
      <c r="AQ176" s="100" t="n">
        <f aca="false">IF(ISBLANK(H176),"", VLOOKUP(H176,$A$4:$B$8,2,FALSE()))</f>
        <v>1</v>
      </c>
      <c r="AR176" s="100" t="n">
        <f aca="false">IF(ISBLANK(I176),"", VLOOKUP(I176,$A$4:$B$8,2,FALSE()))</f>
        <v>2</v>
      </c>
      <c r="AS176" s="100" t="n">
        <f aca="false">IF(ISBLANK(J176),"", VLOOKUP(J176,$A$4:$B$8,2,FALSE()))</f>
        <v>2</v>
      </c>
      <c r="AT176" s="100" t="n">
        <f aca="false">IF(ISBLANK(K176),"", VLOOKUP(K176,$A$4:$B$8,2,FALSE()))</f>
        <v>2</v>
      </c>
      <c r="AU176" s="100" t="n">
        <f aca="false">IF(ISBLANK(L176),"", VLOOKUP(L176,$A$4:$B$8,2,FALSE()))</f>
        <v>1</v>
      </c>
      <c r="AV176" s="100" t="n">
        <f aca="false">IF(ISBLANK(M176),"", VLOOKUP(M176,$A$4:$B$8,2,FALSE()))</f>
        <v>2</v>
      </c>
      <c r="AW176" s="100" t="n">
        <f aca="false">IF(ISBLANK(N176),"", VLOOKUP(N176,$A$4:$B$8,2,FALSE()))</f>
        <v>1</v>
      </c>
      <c r="AX176" s="100" t="n">
        <f aca="false">IF(ISBLANK(O176),"", VLOOKUP(O176,$A$4:$B$8,2,FALSE()))</f>
        <v>2</v>
      </c>
      <c r="AY176" s="100" t="n">
        <f aca="false">IF(ISBLANK(P176),"", VLOOKUP(P176,$A$4:$B$8,2,FALSE()))</f>
        <v>1</v>
      </c>
      <c r="AZ176" s="100" t="n">
        <f aca="false">IF(ISBLANK(Q176),"", VLOOKUP(Q176,$A$4:$B$8,2,FALSE()))</f>
        <v>2</v>
      </c>
      <c r="BA176" s="100" t="n">
        <f aca="false">IF(ISBLANK(R176),"", VLOOKUP(R176,$A$4:$B$8,2,FALSE()))</f>
        <v>1</v>
      </c>
      <c r="BB176" s="100" t="n">
        <f aca="false">IF(ISBLANK(S176),"", VLOOKUP(S176,$A$4:$B$8,2,FALSE()))</f>
        <v>2</v>
      </c>
      <c r="BC176" s="100" t="n">
        <f aca="false">IF(ISBLANK(T176),"", VLOOKUP(T176,$A$4:$B$8,2,FALSE()))</f>
        <v>4</v>
      </c>
      <c r="BD176" s="100" t="n">
        <f aca="false">IF(ISBLANK(U176),"", VLOOKUP(U176,$A$4:$B$8,2,FALSE()))</f>
        <v>4</v>
      </c>
      <c r="BE176" s="100" t="str">
        <f aca="false">IF(ISBLANK(V176),"", VLOOKUP(V176,$A$4:$B$8,2,FALSE()))</f>
        <v/>
      </c>
      <c r="BF176" s="100" t="str">
        <f aca="false">IF(ISBLANK(W176),"", VLOOKUP(W176,$A$4:$B$8,2,FALSE()))</f>
        <v/>
      </c>
      <c r="BG176" s="100" t="str">
        <f aca="false">IF(ISBLANK(X176),"", VLOOKUP(X176,$A$4:$B$8,2,FALSE()))</f>
        <v/>
      </c>
    </row>
    <row r="177" customFormat="false" ht="17.6" hidden="false" customHeight="true" outlineLevel="0" collapsed="false">
      <c r="A177" s="91"/>
      <c r="B177" s="91"/>
      <c r="C177" s="105"/>
      <c r="D177" s="105"/>
      <c r="E177" s="91" t="s">
        <v>14</v>
      </c>
      <c r="F177" s="91" t="s">
        <v>14</v>
      </c>
      <c r="G177" s="91" t="s">
        <v>20</v>
      </c>
      <c r="H177" s="91" t="s">
        <v>20</v>
      </c>
      <c r="I177" s="91" t="s">
        <v>20</v>
      </c>
      <c r="J177" s="91" t="s">
        <v>14</v>
      </c>
      <c r="K177" s="91" t="s">
        <v>14</v>
      </c>
      <c r="L177" s="91" t="s">
        <v>20</v>
      </c>
      <c r="M177" s="91" t="s">
        <v>14</v>
      </c>
      <c r="N177" s="91" t="s">
        <v>23</v>
      </c>
      <c r="O177" s="91" t="s">
        <v>20</v>
      </c>
      <c r="P177" s="91" t="s">
        <v>14</v>
      </c>
      <c r="Q177" s="91" t="s">
        <v>23</v>
      </c>
      <c r="R177" s="91"/>
      <c r="S177" s="91"/>
      <c r="T177" s="91"/>
      <c r="U177" s="91"/>
      <c r="V177" s="91"/>
      <c r="W177" s="91"/>
      <c r="X177" s="91"/>
      <c r="Y177" s="93" t="n">
        <f aca="false">Z177*0.9</f>
        <v>5.30631868131868</v>
      </c>
      <c r="Z177" s="94" t="n">
        <f aca="false">IF((AM177) &gt; 3, AM177,3)</f>
        <v>5.89590964590965</v>
      </c>
      <c r="AA177" s="93" t="n">
        <f aca="false">Z177*1.1</f>
        <v>6.48550061050061</v>
      </c>
      <c r="AB177" s="95" t="n">
        <v>9</v>
      </c>
      <c r="AC177" s="96" t="n">
        <f aca="false">COUNT(AN177:BG177)</f>
        <v>13</v>
      </c>
      <c r="AD177" s="97" t="n">
        <f aca="false">COUNTIF(AN177:BG177,"&gt;0")</f>
        <v>7</v>
      </c>
      <c r="AE177" s="98" t="n">
        <f aca="false">AD177/AB177</f>
        <v>0.777777777777778</v>
      </c>
      <c r="AF177" s="98" t="n">
        <f aca="false">SLOPE(AN177:BG177,AN$13:BG$13)</f>
        <v>0.118131868131868</v>
      </c>
      <c r="AG177" s="98" t="n">
        <f aca="false">IF(AD177&gt;0,SUM(AN177:BG177)/AD177,-2)</f>
        <v>0</v>
      </c>
      <c r="AH177" s="99" t="n">
        <f aca="false">AE177/($AM177-$B$3)</f>
        <v>0.868143100511073</v>
      </c>
      <c r="AI177" s="99" t="n">
        <f aca="false">AF177/($AM177-$B$3)</f>
        <v>0.131856899488927</v>
      </c>
      <c r="AJ177" s="99" t="n">
        <f aca="false">AG177/($AM177-$B$3)</f>
        <v>0</v>
      </c>
      <c r="AK177" s="99" t="n">
        <f aca="false">SUM(AH177:AJ177)</f>
        <v>1</v>
      </c>
      <c r="AM177" s="28" t="n">
        <f aca="false">AG177+AF177+AE177+B$3</f>
        <v>5.89590964590965</v>
      </c>
      <c r="AN177" s="100" t="n">
        <f aca="false">IF(ISBLANK(E177),"", VLOOKUP(E177,$A$4:$B$8,2,FALSE()))</f>
        <v>-1.5</v>
      </c>
      <c r="AO177" s="100" t="n">
        <f aca="false">IF(ISBLANK(F177),"", VLOOKUP(F177,$A$4:$B$8,2,FALSE()))</f>
        <v>-1.5</v>
      </c>
      <c r="AP177" s="100" t="n">
        <f aca="false">IF(ISBLANK(G177),"", VLOOKUP(G177,$A$4:$B$8,2,FALSE()))</f>
        <v>1</v>
      </c>
      <c r="AQ177" s="100" t="n">
        <f aca="false">IF(ISBLANK(H177),"", VLOOKUP(H177,$A$4:$B$8,2,FALSE()))</f>
        <v>1</v>
      </c>
      <c r="AR177" s="100" t="n">
        <f aca="false">IF(ISBLANK(I177),"", VLOOKUP(I177,$A$4:$B$8,2,FALSE()))</f>
        <v>1</v>
      </c>
      <c r="AS177" s="100" t="n">
        <f aca="false">IF(ISBLANK(J177),"", VLOOKUP(J177,$A$4:$B$8,2,FALSE()))</f>
        <v>-1.5</v>
      </c>
      <c r="AT177" s="100" t="n">
        <f aca="false">IF(ISBLANK(K177),"", VLOOKUP(K177,$A$4:$B$8,2,FALSE()))</f>
        <v>-1.5</v>
      </c>
      <c r="AU177" s="100" t="n">
        <f aca="false">IF(ISBLANK(L177),"", VLOOKUP(L177,$A$4:$B$8,2,FALSE()))</f>
        <v>1</v>
      </c>
      <c r="AV177" s="100" t="n">
        <f aca="false">IF(ISBLANK(M177),"", VLOOKUP(M177,$A$4:$B$8,2,FALSE()))</f>
        <v>-1.5</v>
      </c>
      <c r="AW177" s="100" t="n">
        <f aca="false">IF(ISBLANK(N177),"", VLOOKUP(N177,$A$4:$B$8,2,FALSE()))</f>
        <v>2</v>
      </c>
      <c r="AX177" s="100" t="n">
        <f aca="false">IF(ISBLANK(O177),"", VLOOKUP(O177,$A$4:$B$8,2,FALSE()))</f>
        <v>1</v>
      </c>
      <c r="AY177" s="100" t="n">
        <f aca="false">IF(ISBLANK(P177),"", VLOOKUP(P177,$A$4:$B$8,2,FALSE()))</f>
        <v>-1.5</v>
      </c>
      <c r="AZ177" s="100" t="n">
        <f aca="false">IF(ISBLANK(Q177),"", VLOOKUP(Q177,$A$4:$B$8,2,FALSE()))</f>
        <v>2</v>
      </c>
      <c r="BA177" s="100" t="str">
        <f aca="false">IF(ISBLANK(R177),"", VLOOKUP(R177,$A$4:$B$8,2,FALSE()))</f>
        <v/>
      </c>
      <c r="BB177" s="100" t="str">
        <f aca="false">IF(ISBLANK(S177),"", VLOOKUP(S177,$A$4:$B$8,2,FALSE()))</f>
        <v/>
      </c>
      <c r="BC177" s="100" t="str">
        <f aca="false">IF(ISBLANK(T177),"", VLOOKUP(T177,$A$4:$B$8,2,FALSE()))</f>
        <v/>
      </c>
      <c r="BD177" s="100" t="str">
        <f aca="false">IF(ISBLANK(U177),"", VLOOKUP(U177,$A$4:$B$8,2,FALSE()))</f>
        <v/>
      </c>
      <c r="BE177" s="100" t="str">
        <f aca="false">IF(ISBLANK(V177),"", VLOOKUP(V177,$A$4:$B$8,2,FALSE()))</f>
        <v/>
      </c>
      <c r="BF177" s="100" t="str">
        <f aca="false">IF(ISBLANK(W177),"", VLOOKUP(W177,$A$4:$B$8,2,FALSE()))</f>
        <v/>
      </c>
      <c r="BG177" s="100" t="str">
        <f aca="false">IF(ISBLANK(X177),"", VLOOKUP(X177,$A$4:$B$8,2,FALSE()))</f>
        <v/>
      </c>
    </row>
    <row r="178" customFormat="false" ht="17.6" hidden="false" customHeight="true" outlineLevel="0" collapsed="false">
      <c r="A178" s="91"/>
      <c r="B178" s="91"/>
      <c r="C178" s="105"/>
      <c r="D178" s="105"/>
      <c r="E178" s="91" t="s">
        <v>26</v>
      </c>
      <c r="F178" s="91" t="s">
        <v>20</v>
      </c>
      <c r="G178" s="91" t="s">
        <v>23</v>
      </c>
      <c r="H178" s="91" t="s">
        <v>23</v>
      </c>
      <c r="I178" s="91" t="s">
        <v>23</v>
      </c>
      <c r="J178" s="91" t="s">
        <v>23</v>
      </c>
      <c r="K178" s="91" t="s">
        <v>14</v>
      </c>
      <c r="L178" s="91" t="s">
        <v>23</v>
      </c>
      <c r="M178" s="91" t="s">
        <v>20</v>
      </c>
      <c r="N178" s="91" t="s">
        <v>20</v>
      </c>
      <c r="O178" s="91" t="s">
        <v>23</v>
      </c>
      <c r="P178" s="91" t="s">
        <v>20</v>
      </c>
      <c r="Q178" s="91" t="s">
        <v>26</v>
      </c>
      <c r="R178" s="91" t="s">
        <v>20</v>
      </c>
      <c r="S178" s="91" t="s">
        <v>14</v>
      </c>
      <c r="T178" s="91" t="s">
        <v>23</v>
      </c>
      <c r="U178" s="91"/>
      <c r="V178" s="91"/>
      <c r="W178" s="91"/>
      <c r="X178" s="91"/>
      <c r="Y178" s="93" t="n">
        <f aca="false">Z178*0.9</f>
        <v>7.36873949579832</v>
      </c>
      <c r="Z178" s="94" t="n">
        <f aca="false">IF((AM178) &gt; 3, AM178,3)</f>
        <v>8.1874883286648</v>
      </c>
      <c r="AA178" s="93" t="n">
        <f aca="false">Z178*1.1</f>
        <v>9.00623716153128</v>
      </c>
      <c r="AB178" s="95" t="n">
        <v>9</v>
      </c>
      <c r="AC178" s="96" t="n">
        <f aca="false">COUNT(AN178:BG178)</f>
        <v>16</v>
      </c>
      <c r="AD178" s="97" t="n">
        <f aca="false">COUNTIF(AN178:BG178,"&gt;0")</f>
        <v>14</v>
      </c>
      <c r="AE178" s="98" t="n">
        <f aca="false">AD178/AB178</f>
        <v>1.55555555555556</v>
      </c>
      <c r="AF178" s="98" t="n">
        <f aca="false">SLOPE(AN178:BG178,AN$13:BG$13)</f>
        <v>-0.0823529411764706</v>
      </c>
      <c r="AG178" s="98" t="n">
        <f aca="false">IF(AD178&gt;0,SUM(AN178:BG178)/AD178,-2)</f>
        <v>1.71428571428571</v>
      </c>
      <c r="AH178" s="99" t="n">
        <f aca="false">AE178/($AM178-$B$3)</f>
        <v>0.488019216122796</v>
      </c>
      <c r="AI178" s="99" t="n">
        <f aca="false">AF178/($AM178-$B$3)</f>
        <v>-0.0258363114417951</v>
      </c>
      <c r="AJ178" s="99" t="n">
        <f aca="false">AG178/($AM178-$B$3)</f>
        <v>0.537817095318999</v>
      </c>
      <c r="AK178" s="99" t="n">
        <f aca="false">SUM(AH178:AJ178)</f>
        <v>1</v>
      </c>
      <c r="AM178" s="28" t="n">
        <f aca="false">AG178+AF178+AE178+B$3</f>
        <v>8.1874883286648</v>
      </c>
      <c r="AN178" s="100" t="n">
        <f aca="false">IF(ISBLANK(E178),"", VLOOKUP(E178,$A$4:$B$8,2,FALSE()))</f>
        <v>4</v>
      </c>
      <c r="AO178" s="100" t="n">
        <f aca="false">IF(ISBLANK(F178),"", VLOOKUP(F178,$A$4:$B$8,2,FALSE()))</f>
        <v>1</v>
      </c>
      <c r="AP178" s="100" t="n">
        <f aca="false">IF(ISBLANK(G178),"", VLOOKUP(G178,$A$4:$B$8,2,FALSE()))</f>
        <v>2</v>
      </c>
      <c r="AQ178" s="100" t="n">
        <f aca="false">IF(ISBLANK(H178),"", VLOOKUP(H178,$A$4:$B$8,2,FALSE()))</f>
        <v>2</v>
      </c>
      <c r="AR178" s="100" t="n">
        <f aca="false">IF(ISBLANK(I178),"", VLOOKUP(I178,$A$4:$B$8,2,FALSE()))</f>
        <v>2</v>
      </c>
      <c r="AS178" s="100" t="n">
        <f aca="false">IF(ISBLANK(J178),"", VLOOKUP(J178,$A$4:$B$8,2,FALSE()))</f>
        <v>2</v>
      </c>
      <c r="AT178" s="100" t="n">
        <f aca="false">IF(ISBLANK(K178),"", VLOOKUP(K178,$A$4:$B$8,2,FALSE()))</f>
        <v>-1.5</v>
      </c>
      <c r="AU178" s="100" t="n">
        <f aca="false">IF(ISBLANK(L178),"", VLOOKUP(L178,$A$4:$B$8,2,FALSE()))</f>
        <v>2</v>
      </c>
      <c r="AV178" s="100" t="n">
        <f aca="false">IF(ISBLANK(M178),"", VLOOKUP(M178,$A$4:$B$8,2,FALSE()))</f>
        <v>1</v>
      </c>
      <c r="AW178" s="100" t="n">
        <f aca="false">IF(ISBLANK(N178),"", VLOOKUP(N178,$A$4:$B$8,2,FALSE()))</f>
        <v>1</v>
      </c>
      <c r="AX178" s="100" t="n">
        <f aca="false">IF(ISBLANK(O178),"", VLOOKUP(O178,$A$4:$B$8,2,FALSE()))</f>
        <v>2</v>
      </c>
      <c r="AY178" s="100" t="n">
        <f aca="false">IF(ISBLANK(P178),"", VLOOKUP(P178,$A$4:$B$8,2,FALSE()))</f>
        <v>1</v>
      </c>
      <c r="AZ178" s="100" t="n">
        <f aca="false">IF(ISBLANK(Q178),"", VLOOKUP(Q178,$A$4:$B$8,2,FALSE()))</f>
        <v>4</v>
      </c>
      <c r="BA178" s="100" t="n">
        <f aca="false">IF(ISBLANK(R178),"", VLOOKUP(R178,$A$4:$B$8,2,FALSE()))</f>
        <v>1</v>
      </c>
      <c r="BB178" s="100" t="n">
        <f aca="false">IF(ISBLANK(S178),"", VLOOKUP(S178,$A$4:$B$8,2,FALSE()))</f>
        <v>-1.5</v>
      </c>
      <c r="BC178" s="100" t="n">
        <f aca="false">IF(ISBLANK(T178),"", VLOOKUP(T178,$A$4:$B$8,2,FALSE()))</f>
        <v>2</v>
      </c>
      <c r="BD178" s="100" t="str">
        <f aca="false">IF(ISBLANK(U178),"", VLOOKUP(U178,$A$4:$B$8,2,FALSE()))</f>
        <v/>
      </c>
      <c r="BE178" s="100" t="str">
        <f aca="false">IF(ISBLANK(V178),"", VLOOKUP(V178,$A$4:$B$8,2,FALSE()))</f>
        <v/>
      </c>
      <c r="BF178" s="100" t="str">
        <f aca="false">IF(ISBLANK(W178),"", VLOOKUP(W178,$A$4:$B$8,2,FALSE()))</f>
        <v/>
      </c>
      <c r="BG178" s="100" t="str">
        <f aca="false">IF(ISBLANK(X178),"", VLOOKUP(X178,$A$4:$B$8,2,FALSE()))</f>
        <v/>
      </c>
    </row>
    <row r="179" customFormat="false" ht="17.6" hidden="false" customHeight="true" outlineLevel="0" collapsed="false">
      <c r="A179" s="91"/>
      <c r="B179" s="91"/>
      <c r="C179" s="105"/>
      <c r="D179" s="105"/>
      <c r="E179" s="91" t="s">
        <v>23</v>
      </c>
      <c r="F179" s="91" t="s">
        <v>14</v>
      </c>
      <c r="G179" s="91" t="s">
        <v>14</v>
      </c>
      <c r="H179" s="91" t="s">
        <v>23</v>
      </c>
      <c r="I179" s="91" t="s">
        <v>20</v>
      </c>
      <c r="J179" s="91" t="s">
        <v>26</v>
      </c>
      <c r="K179" s="91" t="s">
        <v>20</v>
      </c>
      <c r="L179" s="91" t="s">
        <v>20</v>
      </c>
      <c r="M179" s="91" t="s">
        <v>23</v>
      </c>
      <c r="N179" s="91" t="s">
        <v>20</v>
      </c>
      <c r="O179" s="91" t="s">
        <v>23</v>
      </c>
      <c r="P179" s="91" t="s">
        <v>20</v>
      </c>
      <c r="Q179" s="91" t="s">
        <v>20</v>
      </c>
      <c r="R179" s="91" t="s">
        <v>20</v>
      </c>
      <c r="S179" s="91"/>
      <c r="T179" s="91"/>
      <c r="U179" s="91"/>
      <c r="V179" s="91"/>
      <c r="W179" s="91"/>
      <c r="X179" s="91"/>
      <c r="Y179" s="93" t="n">
        <f aca="false">Z179*0.9</f>
        <v>6.96131868131868</v>
      </c>
      <c r="Z179" s="94" t="n">
        <f aca="false">IF((AM179) &gt; 3, AM179,3)</f>
        <v>7.73479853479854</v>
      </c>
      <c r="AA179" s="93" t="n">
        <f aca="false">Z179*1.1</f>
        <v>8.50827838827839</v>
      </c>
      <c r="AB179" s="95" t="n">
        <v>9</v>
      </c>
      <c r="AC179" s="96" t="n">
        <f aca="false">COUNT(AN179:BG179)</f>
        <v>14</v>
      </c>
      <c r="AD179" s="97" t="n">
        <f aca="false">COUNTIF(AN179:BG179,"&gt;0")</f>
        <v>12</v>
      </c>
      <c r="AE179" s="98" t="n">
        <f aca="false">AD179/AB179</f>
        <v>1.33333333333333</v>
      </c>
      <c r="AF179" s="98" t="n">
        <f aca="false">SLOPE(AN179:BG179,AN$13:BG$13)</f>
        <v>0.0681318681318681</v>
      </c>
      <c r="AG179" s="98" t="n">
        <f aca="false">IF(AD179&gt;0,SUM(AN179:BG179)/AD179,-2)</f>
        <v>1.33333333333333</v>
      </c>
      <c r="AH179" s="99" t="n">
        <f aca="false">AE179/($AM179-$B$3)</f>
        <v>0.487543530672381</v>
      </c>
      <c r="AI179" s="99" t="n">
        <f aca="false">AF179/($AM179-$B$3)</f>
        <v>0.0249129386552371</v>
      </c>
      <c r="AJ179" s="99" t="n">
        <f aca="false">AG179/($AM179-$B$3)</f>
        <v>0.487543530672381</v>
      </c>
      <c r="AK179" s="99" t="n">
        <f aca="false">SUM(AH179:AJ179)</f>
        <v>1</v>
      </c>
      <c r="AM179" s="28" t="n">
        <f aca="false">AG179+AF179+AE179+B$3</f>
        <v>7.73479853479854</v>
      </c>
      <c r="AN179" s="100" t="n">
        <f aca="false">IF(ISBLANK(E179),"", VLOOKUP(E179,$A$4:$B$8,2,FALSE()))</f>
        <v>2</v>
      </c>
      <c r="AO179" s="100" t="n">
        <f aca="false">IF(ISBLANK(F179),"", VLOOKUP(F179,$A$4:$B$8,2,FALSE()))</f>
        <v>-1.5</v>
      </c>
      <c r="AP179" s="100" t="n">
        <f aca="false">IF(ISBLANK(G179),"", VLOOKUP(G179,$A$4:$B$8,2,FALSE()))</f>
        <v>-1.5</v>
      </c>
      <c r="AQ179" s="100" t="n">
        <f aca="false">IF(ISBLANK(H179),"", VLOOKUP(H179,$A$4:$B$8,2,FALSE()))</f>
        <v>2</v>
      </c>
      <c r="AR179" s="100" t="n">
        <f aca="false">IF(ISBLANK(I179),"", VLOOKUP(I179,$A$4:$B$8,2,FALSE()))</f>
        <v>1</v>
      </c>
      <c r="AS179" s="100" t="n">
        <f aca="false">IF(ISBLANK(J179),"", VLOOKUP(J179,$A$4:$B$8,2,FALSE()))</f>
        <v>4</v>
      </c>
      <c r="AT179" s="100" t="n">
        <f aca="false">IF(ISBLANK(K179),"", VLOOKUP(K179,$A$4:$B$8,2,FALSE()))</f>
        <v>1</v>
      </c>
      <c r="AU179" s="100" t="n">
        <f aca="false">IF(ISBLANK(L179),"", VLOOKUP(L179,$A$4:$B$8,2,FALSE()))</f>
        <v>1</v>
      </c>
      <c r="AV179" s="100" t="n">
        <f aca="false">IF(ISBLANK(M179),"", VLOOKUP(M179,$A$4:$B$8,2,FALSE()))</f>
        <v>2</v>
      </c>
      <c r="AW179" s="100" t="n">
        <f aca="false">IF(ISBLANK(N179),"", VLOOKUP(N179,$A$4:$B$8,2,FALSE()))</f>
        <v>1</v>
      </c>
      <c r="AX179" s="100" t="n">
        <f aca="false">IF(ISBLANK(O179),"", VLOOKUP(O179,$A$4:$B$8,2,FALSE()))</f>
        <v>2</v>
      </c>
      <c r="AY179" s="100" t="n">
        <f aca="false">IF(ISBLANK(P179),"", VLOOKUP(P179,$A$4:$B$8,2,FALSE()))</f>
        <v>1</v>
      </c>
      <c r="AZ179" s="100" t="n">
        <f aca="false">IF(ISBLANK(Q179),"", VLOOKUP(Q179,$A$4:$B$8,2,FALSE()))</f>
        <v>1</v>
      </c>
      <c r="BA179" s="100" t="n">
        <f aca="false">IF(ISBLANK(R179),"", VLOOKUP(R179,$A$4:$B$8,2,FALSE()))</f>
        <v>1</v>
      </c>
      <c r="BB179" s="100" t="str">
        <f aca="false">IF(ISBLANK(S179),"", VLOOKUP(S179,$A$4:$B$8,2,FALSE()))</f>
        <v/>
      </c>
      <c r="BC179" s="100" t="str">
        <f aca="false">IF(ISBLANK(T179),"", VLOOKUP(T179,$A$4:$B$8,2,FALSE()))</f>
        <v/>
      </c>
      <c r="BD179" s="100" t="str">
        <f aca="false">IF(ISBLANK(U179),"", VLOOKUP(U179,$A$4:$B$8,2,FALSE()))</f>
        <v/>
      </c>
      <c r="BE179" s="100" t="str">
        <f aca="false">IF(ISBLANK(V179),"", VLOOKUP(V179,$A$4:$B$8,2,FALSE()))</f>
        <v/>
      </c>
      <c r="BF179" s="100" t="str">
        <f aca="false">IF(ISBLANK(W179),"", VLOOKUP(W179,$A$4:$B$8,2,FALSE()))</f>
        <v/>
      </c>
      <c r="BG179" s="100" t="str">
        <f aca="false">IF(ISBLANK(X179),"", VLOOKUP(X179,$A$4:$B$8,2,FALSE()))</f>
        <v/>
      </c>
    </row>
    <row r="180" customFormat="false" ht="17.6" hidden="false" customHeight="true" outlineLevel="0" collapsed="false">
      <c r="A180" s="91"/>
      <c r="B180" s="91"/>
      <c r="C180" s="105"/>
      <c r="D180" s="105"/>
      <c r="E180" s="91" t="s">
        <v>26</v>
      </c>
      <c r="F180" s="91" t="s">
        <v>26</v>
      </c>
      <c r="G180" s="91" t="s">
        <v>14</v>
      </c>
      <c r="H180" s="91" t="s">
        <v>26</v>
      </c>
      <c r="I180" s="91" t="s">
        <v>26</v>
      </c>
      <c r="J180" s="91" t="s">
        <v>26</v>
      </c>
      <c r="K180" s="91" t="s">
        <v>17</v>
      </c>
      <c r="L180" s="91" t="s">
        <v>20</v>
      </c>
      <c r="M180" s="91" t="s">
        <v>23</v>
      </c>
      <c r="N180" s="91" t="s">
        <v>20</v>
      </c>
      <c r="O180" s="91" t="s">
        <v>26</v>
      </c>
      <c r="P180" s="91" t="s">
        <v>23</v>
      </c>
      <c r="Q180" s="91" t="s">
        <v>26</v>
      </c>
      <c r="R180" s="91" t="s">
        <v>26</v>
      </c>
      <c r="S180" s="91"/>
      <c r="T180" s="91"/>
      <c r="U180" s="91"/>
      <c r="V180" s="91"/>
      <c r="W180" s="90"/>
      <c r="X180" s="90"/>
      <c r="Y180" s="93" t="n">
        <f aca="false">Z180*0.9</f>
        <v>8.45294505494505</v>
      </c>
      <c r="Z180" s="94" t="n">
        <f aca="false">IF((AM180) &gt; 3, AM180,3)</f>
        <v>9.39216117216117</v>
      </c>
      <c r="AA180" s="93" t="n">
        <f aca="false">Z180*1.1</f>
        <v>10.3313772893773</v>
      </c>
      <c r="AB180" s="95" t="n">
        <v>9</v>
      </c>
      <c r="AC180" s="96" t="n">
        <f aca="false">COUNT(AN180:BG180)</f>
        <v>14</v>
      </c>
      <c r="AD180" s="97" t="n">
        <f aca="false">COUNTIF(AN180:BG180,"&gt;0")</f>
        <v>12</v>
      </c>
      <c r="AE180" s="98" t="n">
        <f aca="false">AD180/AB180</f>
        <v>1.33333333333333</v>
      </c>
      <c r="AF180" s="98" t="n">
        <f aca="false">SLOPE(AN180:BG180,AN$13:BG$13)</f>
        <v>0.0254945054945055</v>
      </c>
      <c r="AG180" s="98" t="n">
        <f aca="false">IF(AD180&gt;0,SUM(AN180:BG180)/AD180,-2)</f>
        <v>3.03333333333333</v>
      </c>
      <c r="AH180" s="99" t="n">
        <f aca="false">AE180/($AM180-$B$3)</f>
        <v>0.303571130719063</v>
      </c>
      <c r="AI180" s="99" t="n">
        <f aca="false">AF180/($AM180-$B$3)</f>
        <v>0.0058045468950678</v>
      </c>
      <c r="AJ180" s="99" t="n">
        <f aca="false">AG180/($AM180-$B$3)</f>
        <v>0.690624322385869</v>
      </c>
      <c r="AK180" s="99" t="n">
        <f aca="false">SUM(AH180:AJ180)</f>
        <v>1</v>
      </c>
      <c r="AM180" s="28" t="n">
        <f aca="false">AG180+AF180+AE180+B$3</f>
        <v>9.39216117216117</v>
      </c>
      <c r="AN180" s="100" t="n">
        <f aca="false">IF(ISBLANK(E180),"", VLOOKUP(E180,$A$4:$B$8,2,FALSE()))</f>
        <v>4</v>
      </c>
      <c r="AO180" s="100" t="n">
        <f aca="false">IF(ISBLANK(F180),"", VLOOKUP(F180,$A$4:$B$8,2,FALSE()))</f>
        <v>4</v>
      </c>
      <c r="AP180" s="100" t="n">
        <f aca="false">IF(ISBLANK(G180),"", VLOOKUP(G180,$A$4:$B$8,2,FALSE()))</f>
        <v>-1.5</v>
      </c>
      <c r="AQ180" s="100" t="n">
        <f aca="false">IF(ISBLANK(H180),"", VLOOKUP(H180,$A$4:$B$8,2,FALSE()))</f>
        <v>4</v>
      </c>
      <c r="AR180" s="100" t="n">
        <f aca="false">IF(ISBLANK(I180),"", VLOOKUP(I180,$A$4:$B$8,2,FALSE()))</f>
        <v>4</v>
      </c>
      <c r="AS180" s="100" t="n">
        <f aca="false">IF(ISBLANK(J180),"", VLOOKUP(J180,$A$4:$B$8,2,FALSE()))</f>
        <v>4</v>
      </c>
      <c r="AT180" s="100" t="n">
        <f aca="false">IF(ISBLANK(K180),"", VLOOKUP(K180,$A$4:$B$8,2,FALSE()))</f>
        <v>-0.1</v>
      </c>
      <c r="AU180" s="100" t="n">
        <f aca="false">IF(ISBLANK(L180),"", VLOOKUP(L180,$A$4:$B$8,2,FALSE()))</f>
        <v>1</v>
      </c>
      <c r="AV180" s="100" t="n">
        <f aca="false">IF(ISBLANK(M180),"", VLOOKUP(M180,$A$4:$B$8,2,FALSE()))</f>
        <v>2</v>
      </c>
      <c r="AW180" s="100" t="n">
        <f aca="false">IF(ISBLANK(N180),"", VLOOKUP(N180,$A$4:$B$8,2,FALSE()))</f>
        <v>1</v>
      </c>
      <c r="AX180" s="100" t="n">
        <f aca="false">IF(ISBLANK(O180),"", VLOOKUP(O180,$A$4:$B$8,2,FALSE()))</f>
        <v>4</v>
      </c>
      <c r="AY180" s="100" t="n">
        <f aca="false">IF(ISBLANK(P180),"", VLOOKUP(P180,$A$4:$B$8,2,FALSE()))</f>
        <v>2</v>
      </c>
      <c r="AZ180" s="100" t="n">
        <f aca="false">IF(ISBLANK(Q180),"", VLOOKUP(Q180,$A$4:$B$8,2,FALSE()))</f>
        <v>4</v>
      </c>
      <c r="BA180" s="100" t="n">
        <f aca="false">IF(ISBLANK(R180),"", VLOOKUP(R180,$A$4:$B$8,2,FALSE()))</f>
        <v>4</v>
      </c>
      <c r="BB180" s="100" t="str">
        <f aca="false">IF(ISBLANK(S180),"", VLOOKUP(S180,$A$4:$B$8,2,FALSE()))</f>
        <v/>
      </c>
      <c r="BC180" s="100" t="str">
        <f aca="false">IF(ISBLANK(T180),"", VLOOKUP(T180,$A$4:$B$8,2,FALSE()))</f>
        <v/>
      </c>
      <c r="BD180" s="100" t="str">
        <f aca="false">IF(ISBLANK(U180),"", VLOOKUP(U180,$A$4:$B$8,2,FALSE()))</f>
        <v/>
      </c>
      <c r="BE180" s="100" t="str">
        <f aca="false">IF(ISBLANK(V180),"", VLOOKUP(V180,$A$4:$B$8,2,FALSE()))</f>
        <v/>
      </c>
      <c r="BF180" s="100" t="str">
        <f aca="false">IF(ISBLANK(W180),"", VLOOKUP(W180,$A$4:$B$8,2,FALSE()))</f>
        <v/>
      </c>
      <c r="BG180" s="100" t="str">
        <f aca="false">IF(ISBLANK(X180),"", VLOOKUP(X180,$A$4:$B$8,2,FALSE()))</f>
        <v/>
      </c>
    </row>
    <row r="181" customFormat="false" ht="17.6" hidden="false" customHeight="true" outlineLevel="0" collapsed="false">
      <c r="A181" s="91"/>
      <c r="B181" s="91"/>
      <c r="C181" s="105"/>
      <c r="D181" s="105"/>
      <c r="E181" s="91" t="s">
        <v>23</v>
      </c>
      <c r="F181" s="91" t="s">
        <v>14</v>
      </c>
      <c r="G181" s="91" t="s">
        <v>14</v>
      </c>
      <c r="H181" s="91" t="s">
        <v>17</v>
      </c>
      <c r="I181" s="91" t="s">
        <v>20</v>
      </c>
      <c r="J181" s="91" t="s">
        <v>14</v>
      </c>
      <c r="K181" s="91" t="s">
        <v>20</v>
      </c>
      <c r="L181" s="91" t="s">
        <v>20</v>
      </c>
      <c r="M181" s="91" t="s">
        <v>14</v>
      </c>
      <c r="N181" s="91" t="s">
        <v>23</v>
      </c>
      <c r="O181" s="91" t="s">
        <v>14</v>
      </c>
      <c r="P181" s="91" t="s">
        <v>20</v>
      </c>
      <c r="Q181" s="91" t="s">
        <v>14</v>
      </c>
      <c r="R181" s="91" t="s">
        <v>23</v>
      </c>
      <c r="S181" s="91" t="s">
        <v>26</v>
      </c>
      <c r="T181" s="91"/>
      <c r="U181" s="91"/>
      <c r="V181" s="91"/>
      <c r="W181" s="91"/>
      <c r="X181" s="91"/>
      <c r="Y181" s="93" t="n">
        <f aca="false">Z181*0.9</f>
        <v>5.96825</v>
      </c>
      <c r="Z181" s="94" t="n">
        <f aca="false">IF((AM181) &gt; 3, AM181,3)</f>
        <v>6.63138888888889</v>
      </c>
      <c r="AA181" s="93" t="n">
        <f aca="false">Z181*1.1</f>
        <v>7.29452777777778</v>
      </c>
      <c r="AB181" s="95" t="n">
        <v>9</v>
      </c>
      <c r="AC181" s="96" t="n">
        <f aca="false">COUNT(AN181:BG181)</f>
        <v>15</v>
      </c>
      <c r="AD181" s="97" t="n">
        <f aca="false">COUNTIF(AN181:BG181,"&gt;0")</f>
        <v>8</v>
      </c>
      <c r="AE181" s="98" t="n">
        <f aca="false">AD181/AB181</f>
        <v>0.888888888888889</v>
      </c>
      <c r="AF181" s="98" t="n">
        <f aca="false">SLOPE(AN181:BG181,AN$13:BG$13)</f>
        <v>0.13</v>
      </c>
      <c r="AG181" s="98" t="n">
        <f aca="false">IF(AD181&gt;0,SUM(AN181:BG181)/AD181,-2)</f>
        <v>0.6125</v>
      </c>
      <c r="AH181" s="99" t="n">
        <f aca="false">AE181/($AM181-$B$3)</f>
        <v>0.544866337476588</v>
      </c>
      <c r="AI181" s="99" t="n">
        <f aca="false">AF181/($AM181-$B$3)</f>
        <v>0.079686701855951</v>
      </c>
      <c r="AJ181" s="99" t="n">
        <f aca="false">AG181/($AM181-$B$3)</f>
        <v>0.375446960667461</v>
      </c>
      <c r="AK181" s="99" t="n">
        <f aca="false">SUM(AH181:AJ181)</f>
        <v>1</v>
      </c>
      <c r="AM181" s="28" t="n">
        <f aca="false">AG181+AF181+AE181+B$3</f>
        <v>6.63138888888889</v>
      </c>
      <c r="AN181" s="100" t="n">
        <f aca="false">IF(ISBLANK(E181),"", VLOOKUP(E181,$A$4:$B$8,2,FALSE()))</f>
        <v>2</v>
      </c>
      <c r="AO181" s="100" t="n">
        <f aca="false">IF(ISBLANK(F181),"", VLOOKUP(F181,$A$4:$B$8,2,FALSE()))</f>
        <v>-1.5</v>
      </c>
      <c r="AP181" s="100" t="n">
        <f aca="false">IF(ISBLANK(G181),"", VLOOKUP(G181,$A$4:$B$8,2,FALSE()))</f>
        <v>-1.5</v>
      </c>
      <c r="AQ181" s="100" t="n">
        <f aca="false">IF(ISBLANK(H181),"", VLOOKUP(H181,$A$4:$B$8,2,FALSE()))</f>
        <v>-0.1</v>
      </c>
      <c r="AR181" s="100" t="n">
        <f aca="false">IF(ISBLANK(I181),"", VLOOKUP(I181,$A$4:$B$8,2,FALSE()))</f>
        <v>1</v>
      </c>
      <c r="AS181" s="100" t="n">
        <f aca="false">IF(ISBLANK(J181),"", VLOOKUP(J181,$A$4:$B$8,2,FALSE()))</f>
        <v>-1.5</v>
      </c>
      <c r="AT181" s="100" t="n">
        <f aca="false">IF(ISBLANK(K181),"", VLOOKUP(K181,$A$4:$B$8,2,FALSE()))</f>
        <v>1</v>
      </c>
      <c r="AU181" s="100" t="n">
        <f aca="false">IF(ISBLANK(L181),"", VLOOKUP(L181,$A$4:$B$8,2,FALSE()))</f>
        <v>1</v>
      </c>
      <c r="AV181" s="100" t="n">
        <f aca="false">IF(ISBLANK(M181),"", VLOOKUP(M181,$A$4:$B$8,2,FALSE()))</f>
        <v>-1.5</v>
      </c>
      <c r="AW181" s="100" t="n">
        <f aca="false">IF(ISBLANK(N181),"", VLOOKUP(N181,$A$4:$B$8,2,FALSE()))</f>
        <v>2</v>
      </c>
      <c r="AX181" s="100" t="n">
        <f aca="false">IF(ISBLANK(O181),"", VLOOKUP(O181,$A$4:$B$8,2,FALSE()))</f>
        <v>-1.5</v>
      </c>
      <c r="AY181" s="100" t="n">
        <f aca="false">IF(ISBLANK(P181),"", VLOOKUP(P181,$A$4:$B$8,2,FALSE()))</f>
        <v>1</v>
      </c>
      <c r="AZ181" s="100" t="n">
        <f aca="false">IF(ISBLANK(Q181),"", VLOOKUP(Q181,$A$4:$B$8,2,FALSE()))</f>
        <v>-1.5</v>
      </c>
      <c r="BA181" s="100" t="n">
        <f aca="false">IF(ISBLANK(R181),"", VLOOKUP(R181,$A$4:$B$8,2,FALSE()))</f>
        <v>2</v>
      </c>
      <c r="BB181" s="100" t="n">
        <f aca="false">IF(ISBLANK(S181),"", VLOOKUP(S181,$A$4:$B$8,2,FALSE()))</f>
        <v>4</v>
      </c>
      <c r="BC181" s="100" t="str">
        <f aca="false">IF(ISBLANK(T181),"", VLOOKUP(T181,$A$4:$B$8,2,FALSE()))</f>
        <v/>
      </c>
      <c r="BD181" s="100" t="str">
        <f aca="false">IF(ISBLANK(U181),"", VLOOKUP(U181,$A$4:$B$8,2,FALSE()))</f>
        <v/>
      </c>
      <c r="BE181" s="100" t="str">
        <f aca="false">IF(ISBLANK(V181),"", VLOOKUP(V181,$A$4:$B$8,2,FALSE()))</f>
        <v/>
      </c>
      <c r="BF181" s="100" t="str">
        <f aca="false">IF(ISBLANK(W181),"", VLOOKUP(W181,$A$4:$B$8,2,FALSE()))</f>
        <v/>
      </c>
      <c r="BG181" s="100" t="str">
        <f aca="false">IF(ISBLANK(X181),"", VLOOKUP(X181,$A$4:$B$8,2,FALSE()))</f>
        <v/>
      </c>
    </row>
    <row r="182" customFormat="false" ht="17.6" hidden="false" customHeight="true" outlineLevel="0" collapsed="false">
      <c r="A182" s="91"/>
      <c r="B182" s="91"/>
      <c r="C182" s="105"/>
      <c r="D182" s="105"/>
      <c r="E182" s="91" t="s">
        <v>26</v>
      </c>
      <c r="F182" s="91" t="s">
        <v>20</v>
      </c>
      <c r="G182" s="91" t="s">
        <v>14</v>
      </c>
      <c r="H182" s="91" t="s">
        <v>20</v>
      </c>
      <c r="I182" s="91" t="s">
        <v>20</v>
      </c>
      <c r="J182" s="91" t="s">
        <v>20</v>
      </c>
      <c r="K182" s="91" t="s">
        <v>14</v>
      </c>
      <c r="L182" s="91" t="s">
        <v>26</v>
      </c>
      <c r="M182" s="91" t="s">
        <v>20</v>
      </c>
      <c r="N182" s="91" t="s">
        <v>20</v>
      </c>
      <c r="O182" s="91" t="s">
        <v>14</v>
      </c>
      <c r="P182" s="91" t="s">
        <v>14</v>
      </c>
      <c r="Q182" s="91" t="s">
        <v>20</v>
      </c>
      <c r="R182" s="91"/>
      <c r="S182" s="91"/>
      <c r="T182" s="91"/>
      <c r="U182" s="91"/>
      <c r="V182" s="91"/>
      <c r="W182" s="91"/>
      <c r="X182" s="91"/>
      <c r="Y182" s="93" t="n">
        <f aca="false">Z182*0.9</f>
        <v>6.16401098901099</v>
      </c>
      <c r="Z182" s="94" t="n">
        <f aca="false">IF((AM182) &gt; 3, AM182,3)</f>
        <v>6.8489010989011</v>
      </c>
      <c r="AA182" s="93" t="n">
        <f aca="false">Z182*1.1</f>
        <v>7.53379120879121</v>
      </c>
      <c r="AB182" s="95" t="n">
        <v>9</v>
      </c>
      <c r="AC182" s="96" t="n">
        <f aca="false">COUNT(AN182:BG182)</f>
        <v>13</v>
      </c>
      <c r="AD182" s="97" t="n">
        <f aca="false">COUNTIF(AN182:BG182,"&gt;0")</f>
        <v>9</v>
      </c>
      <c r="AE182" s="98" t="n">
        <f aca="false">AD182/AB182</f>
        <v>1</v>
      </c>
      <c r="AF182" s="98" t="n">
        <f aca="false">SLOPE(AN182:BG182,AN$13:BG$13)</f>
        <v>-0.151098901098901</v>
      </c>
      <c r="AG182" s="98" t="n">
        <f aca="false">IF(AD182&gt;0,SUM(AN182:BG182)/AD182,-2)</f>
        <v>1</v>
      </c>
      <c r="AH182" s="99" t="n">
        <f aca="false">AE182/($AM182-$B$3)</f>
        <v>0.540861812778603</v>
      </c>
      <c r="AI182" s="99" t="n">
        <f aca="false">AF182/($AM182-$B$3)</f>
        <v>-0.0817236255572066</v>
      </c>
      <c r="AJ182" s="99" t="n">
        <f aca="false">AG182/($AM182-$B$3)</f>
        <v>0.540861812778603</v>
      </c>
      <c r="AK182" s="99" t="n">
        <f aca="false">SUM(AH182:AJ182)</f>
        <v>1</v>
      </c>
      <c r="AM182" s="28" t="n">
        <f aca="false">AG182+AF182+AE182+B$3</f>
        <v>6.8489010989011</v>
      </c>
      <c r="AN182" s="100" t="n">
        <f aca="false">IF(ISBLANK(E182),"", VLOOKUP(E182,$A$4:$B$8,2,FALSE()))</f>
        <v>4</v>
      </c>
      <c r="AO182" s="100" t="n">
        <f aca="false">IF(ISBLANK(F182),"", VLOOKUP(F182,$A$4:$B$8,2,FALSE()))</f>
        <v>1</v>
      </c>
      <c r="AP182" s="100" t="n">
        <f aca="false">IF(ISBLANK(G182),"", VLOOKUP(G182,$A$4:$B$8,2,FALSE()))</f>
        <v>-1.5</v>
      </c>
      <c r="AQ182" s="100" t="n">
        <f aca="false">IF(ISBLANK(H182),"", VLOOKUP(H182,$A$4:$B$8,2,FALSE()))</f>
        <v>1</v>
      </c>
      <c r="AR182" s="100" t="n">
        <f aca="false">IF(ISBLANK(I182),"", VLOOKUP(I182,$A$4:$B$8,2,FALSE()))</f>
        <v>1</v>
      </c>
      <c r="AS182" s="100" t="n">
        <f aca="false">IF(ISBLANK(J182),"", VLOOKUP(J182,$A$4:$B$8,2,FALSE()))</f>
        <v>1</v>
      </c>
      <c r="AT182" s="100" t="n">
        <f aca="false">IF(ISBLANK(K182),"", VLOOKUP(K182,$A$4:$B$8,2,FALSE()))</f>
        <v>-1.5</v>
      </c>
      <c r="AU182" s="100" t="n">
        <f aca="false">IF(ISBLANK(L182),"", VLOOKUP(L182,$A$4:$B$8,2,FALSE()))</f>
        <v>4</v>
      </c>
      <c r="AV182" s="100" t="n">
        <f aca="false">IF(ISBLANK(M182),"", VLOOKUP(M182,$A$4:$B$8,2,FALSE()))</f>
        <v>1</v>
      </c>
      <c r="AW182" s="100" t="n">
        <f aca="false">IF(ISBLANK(N182),"", VLOOKUP(N182,$A$4:$B$8,2,FALSE()))</f>
        <v>1</v>
      </c>
      <c r="AX182" s="100" t="n">
        <f aca="false">IF(ISBLANK(O182),"", VLOOKUP(O182,$A$4:$B$8,2,FALSE()))</f>
        <v>-1.5</v>
      </c>
      <c r="AY182" s="100" t="n">
        <f aca="false">IF(ISBLANK(P182),"", VLOOKUP(P182,$A$4:$B$8,2,FALSE()))</f>
        <v>-1.5</v>
      </c>
      <c r="AZ182" s="100" t="n">
        <f aca="false">IF(ISBLANK(Q182),"", VLOOKUP(Q182,$A$4:$B$8,2,FALSE()))</f>
        <v>1</v>
      </c>
      <c r="BA182" s="100" t="str">
        <f aca="false">IF(ISBLANK(R182),"", VLOOKUP(R182,$A$4:$B$8,2,FALSE()))</f>
        <v/>
      </c>
      <c r="BB182" s="100" t="str">
        <f aca="false">IF(ISBLANK(S182),"", VLOOKUP(S182,$A$4:$B$8,2,FALSE()))</f>
        <v/>
      </c>
      <c r="BC182" s="100" t="str">
        <f aca="false">IF(ISBLANK(T182),"", VLOOKUP(T182,$A$4:$B$8,2,FALSE()))</f>
        <v/>
      </c>
      <c r="BD182" s="100" t="str">
        <f aca="false">IF(ISBLANK(U182),"", VLOOKUP(U182,$A$4:$B$8,2,FALSE()))</f>
        <v/>
      </c>
      <c r="BE182" s="100" t="str">
        <f aca="false">IF(ISBLANK(V182),"", VLOOKUP(V182,$A$4:$B$8,2,FALSE()))</f>
        <v/>
      </c>
      <c r="BF182" s="100" t="str">
        <f aca="false">IF(ISBLANK(W182),"", VLOOKUP(W182,$A$4:$B$8,2,FALSE()))</f>
        <v/>
      </c>
      <c r="BG182" s="100" t="str">
        <f aca="false">IF(ISBLANK(X182),"", VLOOKUP(X182,$A$4:$B$8,2,FALSE()))</f>
        <v/>
      </c>
    </row>
    <row r="183" customFormat="false" ht="17.6" hidden="false" customHeight="true" outlineLevel="0" collapsed="false">
      <c r="A183" s="91"/>
      <c r="B183" s="91"/>
      <c r="C183" s="105"/>
      <c r="D183" s="105"/>
      <c r="E183" s="91" t="s">
        <v>23</v>
      </c>
      <c r="F183" s="91" t="s">
        <v>20</v>
      </c>
      <c r="G183" s="91" t="s">
        <v>14</v>
      </c>
      <c r="H183" s="91" t="s">
        <v>14</v>
      </c>
      <c r="I183" s="91" t="s">
        <v>20</v>
      </c>
      <c r="J183" s="91" t="s">
        <v>23</v>
      </c>
      <c r="K183" s="91" t="s">
        <v>20</v>
      </c>
      <c r="L183" s="91" t="s">
        <v>14</v>
      </c>
      <c r="M183" s="91" t="s">
        <v>26</v>
      </c>
      <c r="N183" s="91" t="s">
        <v>20</v>
      </c>
      <c r="O183" s="91" t="s">
        <v>23</v>
      </c>
      <c r="P183" s="91" t="s">
        <v>14</v>
      </c>
      <c r="Q183" s="91" t="s">
        <v>20</v>
      </c>
      <c r="R183" s="91"/>
      <c r="S183" s="91"/>
      <c r="T183" s="91"/>
      <c r="U183" s="91"/>
      <c r="V183" s="91"/>
      <c r="W183" s="90"/>
      <c r="X183" s="90"/>
      <c r="Y183" s="93" t="n">
        <f aca="false">Z183*0.9</f>
        <v>6.3271978021978</v>
      </c>
      <c r="Z183" s="94" t="n">
        <f aca="false">IF((AM183) &gt; 3, AM183,3)</f>
        <v>7.03021978021978</v>
      </c>
      <c r="AA183" s="93" t="n">
        <f aca="false">Z183*1.1</f>
        <v>7.73324175824176</v>
      </c>
      <c r="AB183" s="95" t="n">
        <v>9</v>
      </c>
      <c r="AC183" s="96" t="n">
        <f aca="false">COUNT(AN183:BG183)</f>
        <v>13</v>
      </c>
      <c r="AD183" s="97" t="n">
        <f aca="false">COUNTIF(AN183:BG183,"&gt;0")</f>
        <v>9</v>
      </c>
      <c r="AE183" s="98" t="n">
        <f aca="false">AD183/AB183</f>
        <v>1</v>
      </c>
      <c r="AF183" s="98" t="n">
        <f aca="false">SLOPE(AN183:BG183,AN$13:BG$13)</f>
        <v>0.0302197802197802</v>
      </c>
      <c r="AG183" s="98" t="n">
        <f aca="false">IF(AD183&gt;0,SUM(AN183:BG183)/AD183,-2)</f>
        <v>1</v>
      </c>
      <c r="AH183" s="99" t="n">
        <f aca="false">AE183/($AM183-$B$3)</f>
        <v>0.49255751014885</v>
      </c>
      <c r="AI183" s="99" t="n">
        <f aca="false">AF183/($AM183-$B$3)</f>
        <v>0.0148849797023004</v>
      </c>
      <c r="AJ183" s="99" t="n">
        <f aca="false">AG183/($AM183-$B$3)</f>
        <v>0.49255751014885</v>
      </c>
      <c r="AK183" s="99" t="n">
        <f aca="false">SUM(AH183:AJ183)</f>
        <v>1</v>
      </c>
      <c r="AM183" s="28" t="n">
        <f aca="false">AG183+AF183+AE183+B$3</f>
        <v>7.03021978021978</v>
      </c>
      <c r="AN183" s="100" t="n">
        <f aca="false">IF(ISBLANK(E183),"", VLOOKUP(E183,$A$4:$B$8,2,FALSE()))</f>
        <v>2</v>
      </c>
      <c r="AO183" s="100" t="n">
        <f aca="false">IF(ISBLANK(F183),"", VLOOKUP(F183,$A$4:$B$8,2,FALSE()))</f>
        <v>1</v>
      </c>
      <c r="AP183" s="100" t="n">
        <f aca="false">IF(ISBLANK(G183),"", VLOOKUP(G183,$A$4:$B$8,2,FALSE()))</f>
        <v>-1.5</v>
      </c>
      <c r="AQ183" s="100" t="n">
        <f aca="false">IF(ISBLANK(H183),"", VLOOKUP(H183,$A$4:$B$8,2,FALSE()))</f>
        <v>-1.5</v>
      </c>
      <c r="AR183" s="100" t="n">
        <f aca="false">IF(ISBLANK(I183),"", VLOOKUP(I183,$A$4:$B$8,2,FALSE()))</f>
        <v>1</v>
      </c>
      <c r="AS183" s="100" t="n">
        <f aca="false">IF(ISBLANK(J183),"", VLOOKUP(J183,$A$4:$B$8,2,FALSE()))</f>
        <v>2</v>
      </c>
      <c r="AT183" s="100" t="n">
        <f aca="false">IF(ISBLANK(K183),"", VLOOKUP(K183,$A$4:$B$8,2,FALSE()))</f>
        <v>1</v>
      </c>
      <c r="AU183" s="100" t="n">
        <f aca="false">IF(ISBLANK(L183),"", VLOOKUP(L183,$A$4:$B$8,2,FALSE()))</f>
        <v>-1.5</v>
      </c>
      <c r="AV183" s="100" t="n">
        <f aca="false">IF(ISBLANK(M183),"", VLOOKUP(M183,$A$4:$B$8,2,FALSE()))</f>
        <v>4</v>
      </c>
      <c r="AW183" s="100" t="n">
        <f aca="false">IF(ISBLANK(N183),"", VLOOKUP(N183,$A$4:$B$8,2,FALSE()))</f>
        <v>1</v>
      </c>
      <c r="AX183" s="100" t="n">
        <f aca="false">IF(ISBLANK(O183),"", VLOOKUP(O183,$A$4:$B$8,2,FALSE()))</f>
        <v>2</v>
      </c>
      <c r="AY183" s="100" t="n">
        <f aca="false">IF(ISBLANK(P183),"", VLOOKUP(P183,$A$4:$B$8,2,FALSE()))</f>
        <v>-1.5</v>
      </c>
      <c r="AZ183" s="100" t="n">
        <f aca="false">IF(ISBLANK(Q183),"", VLOOKUP(Q183,$A$4:$B$8,2,FALSE()))</f>
        <v>1</v>
      </c>
      <c r="BA183" s="100" t="str">
        <f aca="false">IF(ISBLANK(R183),"", VLOOKUP(R183,$A$4:$B$8,2,FALSE()))</f>
        <v/>
      </c>
      <c r="BB183" s="100" t="str">
        <f aca="false">IF(ISBLANK(S183),"", VLOOKUP(S183,$A$4:$B$8,2,FALSE()))</f>
        <v/>
      </c>
      <c r="BC183" s="100" t="str">
        <f aca="false">IF(ISBLANK(T183),"", VLOOKUP(T183,$A$4:$B$8,2,FALSE()))</f>
        <v/>
      </c>
      <c r="BD183" s="100" t="str">
        <f aca="false">IF(ISBLANK(U183),"", VLOOKUP(U183,$A$4:$B$8,2,FALSE()))</f>
        <v/>
      </c>
      <c r="BE183" s="100" t="str">
        <f aca="false">IF(ISBLANK(V183),"", VLOOKUP(V183,$A$4:$B$8,2,FALSE()))</f>
        <v/>
      </c>
      <c r="BF183" s="100" t="str">
        <f aca="false">IF(ISBLANK(W183),"", VLOOKUP(W183,$A$4:$B$8,2,FALSE()))</f>
        <v/>
      </c>
      <c r="BG183" s="100" t="str">
        <f aca="false">IF(ISBLANK(X183),"", VLOOKUP(X183,$A$4:$B$8,2,FALSE()))</f>
        <v/>
      </c>
    </row>
    <row r="184" customFormat="false" ht="17.6" hidden="false" customHeight="true" outlineLevel="0" collapsed="false">
      <c r="A184" s="91"/>
      <c r="B184" s="91"/>
      <c r="C184" s="105"/>
      <c r="D184" s="105"/>
      <c r="E184" s="91" t="s">
        <v>26</v>
      </c>
      <c r="F184" s="91" t="s">
        <v>23</v>
      </c>
      <c r="G184" s="91" t="s">
        <v>26</v>
      </c>
      <c r="H184" s="91" t="s">
        <v>23</v>
      </c>
      <c r="I184" s="91" t="s">
        <v>14</v>
      </c>
      <c r="J184" s="91" t="s">
        <v>20</v>
      </c>
      <c r="K184" s="91" t="s">
        <v>23</v>
      </c>
      <c r="L184" s="91" t="s">
        <v>26</v>
      </c>
      <c r="M184" s="91" t="s">
        <v>20</v>
      </c>
      <c r="N184" s="91" t="s">
        <v>23</v>
      </c>
      <c r="O184" s="91" t="s">
        <v>23</v>
      </c>
      <c r="P184" s="91" t="s">
        <v>26</v>
      </c>
      <c r="Q184" s="91" t="s">
        <v>26</v>
      </c>
      <c r="R184" s="91" t="s">
        <v>26</v>
      </c>
      <c r="S184" s="91"/>
      <c r="T184" s="91"/>
      <c r="U184" s="91"/>
      <c r="V184" s="91"/>
      <c r="W184" s="91"/>
      <c r="X184" s="91"/>
      <c r="Y184" s="93" t="n">
        <f aca="false">Z184*0.9</f>
        <v>8.27054945054945</v>
      </c>
      <c r="Z184" s="94" t="n">
        <f aca="false">IF((AM184) &gt; 3, AM184,3)</f>
        <v>9.18949938949939</v>
      </c>
      <c r="AA184" s="93" t="n">
        <f aca="false">Z184*1.1</f>
        <v>10.1084493284493</v>
      </c>
      <c r="AB184" s="95" t="n">
        <v>9</v>
      </c>
      <c r="AC184" s="96" t="n">
        <f aca="false">COUNT(AN184:BG184)</f>
        <v>14</v>
      </c>
      <c r="AD184" s="97" t="n">
        <f aca="false">COUNTIF(AN184:BG184,"&gt;0")</f>
        <v>13</v>
      </c>
      <c r="AE184" s="98" t="n">
        <f aca="false">AD184/AB184</f>
        <v>1.44444444444444</v>
      </c>
      <c r="AF184" s="98" t="n">
        <f aca="false">SLOPE(AN184:BG184,AN$13:BG$13)</f>
        <v>0.0912087912087912</v>
      </c>
      <c r="AG184" s="98" t="n">
        <f aca="false">IF(AD184&gt;0,SUM(AN184:BG184)/AD184,-2)</f>
        <v>2.65384615384615</v>
      </c>
      <c r="AH184" s="99" t="n">
        <f aca="false">AE184/($AM184-$B$3)</f>
        <v>0.344777337374679</v>
      </c>
      <c r="AI184" s="99" t="n">
        <f aca="false">AF184/($AM184-$B$3)</f>
        <v>0.0217708090463978</v>
      </c>
      <c r="AJ184" s="99" t="n">
        <f aca="false">AG184/($AM184-$B$3)</f>
        <v>0.633451853578923</v>
      </c>
      <c r="AK184" s="99" t="n">
        <f aca="false">SUM(AH184:AJ184)</f>
        <v>1</v>
      </c>
      <c r="AM184" s="28" t="n">
        <f aca="false">AG184+AF184+AE184+B$3</f>
        <v>9.18949938949939</v>
      </c>
      <c r="AN184" s="100" t="n">
        <f aca="false">IF(ISBLANK(E184),"", VLOOKUP(E184,$A$4:$B$8,2,FALSE()))</f>
        <v>4</v>
      </c>
      <c r="AO184" s="100" t="n">
        <f aca="false">IF(ISBLANK(F184),"", VLOOKUP(F184,$A$4:$B$8,2,FALSE()))</f>
        <v>2</v>
      </c>
      <c r="AP184" s="100" t="n">
        <f aca="false">IF(ISBLANK(G184),"", VLOOKUP(G184,$A$4:$B$8,2,FALSE()))</f>
        <v>4</v>
      </c>
      <c r="AQ184" s="100" t="n">
        <f aca="false">IF(ISBLANK(H184),"", VLOOKUP(H184,$A$4:$B$8,2,FALSE()))</f>
        <v>2</v>
      </c>
      <c r="AR184" s="100" t="n">
        <f aca="false">IF(ISBLANK(I184),"", VLOOKUP(I184,$A$4:$B$8,2,FALSE()))</f>
        <v>-1.5</v>
      </c>
      <c r="AS184" s="100" t="n">
        <f aca="false">IF(ISBLANK(J184),"", VLOOKUP(J184,$A$4:$B$8,2,FALSE()))</f>
        <v>1</v>
      </c>
      <c r="AT184" s="100" t="n">
        <f aca="false">IF(ISBLANK(K184),"", VLOOKUP(K184,$A$4:$B$8,2,FALSE()))</f>
        <v>2</v>
      </c>
      <c r="AU184" s="100" t="n">
        <f aca="false">IF(ISBLANK(L184),"", VLOOKUP(L184,$A$4:$B$8,2,FALSE()))</f>
        <v>4</v>
      </c>
      <c r="AV184" s="100" t="n">
        <f aca="false">IF(ISBLANK(M184),"", VLOOKUP(M184,$A$4:$B$8,2,FALSE()))</f>
        <v>1</v>
      </c>
      <c r="AW184" s="100" t="n">
        <f aca="false">IF(ISBLANK(N184),"", VLOOKUP(N184,$A$4:$B$8,2,FALSE()))</f>
        <v>2</v>
      </c>
      <c r="AX184" s="100" t="n">
        <f aca="false">IF(ISBLANK(O184),"", VLOOKUP(O184,$A$4:$B$8,2,FALSE()))</f>
        <v>2</v>
      </c>
      <c r="AY184" s="100" t="n">
        <f aca="false">IF(ISBLANK(P184),"", VLOOKUP(P184,$A$4:$B$8,2,FALSE()))</f>
        <v>4</v>
      </c>
      <c r="AZ184" s="100" t="n">
        <f aca="false">IF(ISBLANK(Q184),"", VLOOKUP(Q184,$A$4:$B$8,2,FALSE()))</f>
        <v>4</v>
      </c>
      <c r="BA184" s="100" t="n">
        <f aca="false">IF(ISBLANK(R184),"", VLOOKUP(R184,$A$4:$B$8,2,FALSE()))</f>
        <v>4</v>
      </c>
      <c r="BB184" s="100" t="str">
        <f aca="false">IF(ISBLANK(S184),"", VLOOKUP(S184,$A$4:$B$8,2,FALSE()))</f>
        <v/>
      </c>
      <c r="BC184" s="100" t="str">
        <f aca="false">IF(ISBLANK(T184),"", VLOOKUP(T184,$A$4:$B$8,2,FALSE()))</f>
        <v/>
      </c>
      <c r="BD184" s="100" t="str">
        <f aca="false">IF(ISBLANK(U184),"", VLOOKUP(U184,$A$4:$B$8,2,FALSE()))</f>
        <v/>
      </c>
      <c r="BE184" s="100" t="str">
        <f aca="false">IF(ISBLANK(V184),"", VLOOKUP(V184,$A$4:$B$8,2,FALSE()))</f>
        <v/>
      </c>
      <c r="BF184" s="100" t="str">
        <f aca="false">IF(ISBLANK(W184),"", VLOOKUP(W184,$A$4:$B$8,2,FALSE()))</f>
        <v/>
      </c>
      <c r="BG184" s="100" t="str">
        <f aca="false">IF(ISBLANK(X184),"", VLOOKUP(X184,$A$4:$B$8,2,FALSE()))</f>
        <v/>
      </c>
    </row>
    <row r="185" customFormat="false" ht="17.6" hidden="false" customHeight="true" outlineLevel="0" collapsed="false">
      <c r="A185" s="91"/>
      <c r="B185" s="91"/>
      <c r="C185" s="105"/>
      <c r="D185" s="105"/>
      <c r="E185" s="91" t="s">
        <v>14</v>
      </c>
      <c r="F185" s="91" t="s">
        <v>14</v>
      </c>
      <c r="G185" s="91" t="s">
        <v>14</v>
      </c>
      <c r="H185" s="91" t="s">
        <v>20</v>
      </c>
      <c r="I185" s="91" t="s">
        <v>14</v>
      </c>
      <c r="J185" s="91" t="s">
        <v>20</v>
      </c>
      <c r="K185" s="91" t="s">
        <v>20</v>
      </c>
      <c r="L185" s="91" t="s">
        <v>20</v>
      </c>
      <c r="M185" s="91" t="s">
        <v>20</v>
      </c>
      <c r="N185" s="91" t="s">
        <v>14</v>
      </c>
      <c r="O185" s="91" t="s">
        <v>23</v>
      </c>
      <c r="P185" s="91" t="s">
        <v>23</v>
      </c>
      <c r="Q185" s="91" t="s">
        <v>23</v>
      </c>
      <c r="R185" s="91" t="s">
        <v>23</v>
      </c>
      <c r="S185" s="91"/>
      <c r="T185" s="91"/>
      <c r="U185" s="91"/>
      <c r="V185" s="91"/>
      <c r="W185" s="91"/>
      <c r="X185" s="91"/>
      <c r="Y185" s="93" t="n">
        <f aca="false">Z185*0.9</f>
        <v>6.19230769230769</v>
      </c>
      <c r="Z185" s="94" t="n">
        <f aca="false">IF((AM185) &gt; 3, AM185,3)</f>
        <v>6.88034188034188</v>
      </c>
      <c r="AA185" s="93" t="n">
        <f aca="false">Z185*1.1</f>
        <v>7.56837606837607</v>
      </c>
      <c r="AB185" s="95" t="n">
        <v>9</v>
      </c>
      <c r="AC185" s="96" t="n">
        <f aca="false">COUNT(AN185:BG185)</f>
        <v>14</v>
      </c>
      <c r="AD185" s="97" t="n">
        <f aca="false">COUNTIF(AN185:BG185,"&gt;0")</f>
        <v>9</v>
      </c>
      <c r="AE185" s="98" t="n">
        <f aca="false">AD185/AB185</f>
        <v>1</v>
      </c>
      <c r="AF185" s="98" t="n">
        <f aca="false">SLOPE(AN185:BG185,AN$13:BG$13)</f>
        <v>0.269230769230769</v>
      </c>
      <c r="AG185" s="98" t="n">
        <f aca="false">IF(AD185&gt;0,SUM(AN185:BG185)/AD185,-2)</f>
        <v>0.611111111111111</v>
      </c>
      <c r="AH185" s="99" t="n">
        <f aca="false">AE185/($AM185-$B$3)</f>
        <v>0.531818181818182</v>
      </c>
      <c r="AI185" s="99" t="n">
        <f aca="false">AF185/($AM185-$B$3)</f>
        <v>0.143181818181818</v>
      </c>
      <c r="AJ185" s="99" t="n">
        <f aca="false">AG185/($AM185-$B$3)</f>
        <v>0.325</v>
      </c>
      <c r="AK185" s="99" t="n">
        <f aca="false">SUM(AH185:AJ185)</f>
        <v>1</v>
      </c>
      <c r="AM185" s="28" t="n">
        <f aca="false">AG185+AF185+AE185+B$3</f>
        <v>6.88034188034188</v>
      </c>
      <c r="AN185" s="100" t="n">
        <f aca="false">IF(ISBLANK(E185),"", VLOOKUP(E185,$A$4:$B$8,2,FALSE()))</f>
        <v>-1.5</v>
      </c>
      <c r="AO185" s="100" t="n">
        <f aca="false">IF(ISBLANK(F185),"", VLOOKUP(F185,$A$4:$B$8,2,FALSE()))</f>
        <v>-1.5</v>
      </c>
      <c r="AP185" s="100" t="n">
        <f aca="false">IF(ISBLANK(G185),"", VLOOKUP(G185,$A$4:$B$8,2,FALSE()))</f>
        <v>-1.5</v>
      </c>
      <c r="AQ185" s="100" t="n">
        <f aca="false">IF(ISBLANK(H185),"", VLOOKUP(H185,$A$4:$B$8,2,FALSE()))</f>
        <v>1</v>
      </c>
      <c r="AR185" s="100" t="n">
        <f aca="false">IF(ISBLANK(I185),"", VLOOKUP(I185,$A$4:$B$8,2,FALSE()))</f>
        <v>-1.5</v>
      </c>
      <c r="AS185" s="100" t="n">
        <f aca="false">IF(ISBLANK(J185),"", VLOOKUP(J185,$A$4:$B$8,2,FALSE()))</f>
        <v>1</v>
      </c>
      <c r="AT185" s="100" t="n">
        <f aca="false">IF(ISBLANK(K185),"", VLOOKUP(K185,$A$4:$B$8,2,FALSE()))</f>
        <v>1</v>
      </c>
      <c r="AU185" s="100" t="n">
        <f aca="false">IF(ISBLANK(L185),"", VLOOKUP(L185,$A$4:$B$8,2,FALSE()))</f>
        <v>1</v>
      </c>
      <c r="AV185" s="100" t="n">
        <f aca="false">IF(ISBLANK(M185),"", VLOOKUP(M185,$A$4:$B$8,2,FALSE()))</f>
        <v>1</v>
      </c>
      <c r="AW185" s="100" t="n">
        <f aca="false">IF(ISBLANK(N185),"", VLOOKUP(N185,$A$4:$B$8,2,FALSE()))</f>
        <v>-1.5</v>
      </c>
      <c r="AX185" s="100" t="n">
        <f aca="false">IF(ISBLANK(O185),"", VLOOKUP(O185,$A$4:$B$8,2,FALSE()))</f>
        <v>2</v>
      </c>
      <c r="AY185" s="100" t="n">
        <f aca="false">IF(ISBLANK(P185),"", VLOOKUP(P185,$A$4:$B$8,2,FALSE()))</f>
        <v>2</v>
      </c>
      <c r="AZ185" s="100" t="n">
        <f aca="false">IF(ISBLANK(Q185),"", VLOOKUP(Q185,$A$4:$B$8,2,FALSE()))</f>
        <v>2</v>
      </c>
      <c r="BA185" s="100" t="n">
        <f aca="false">IF(ISBLANK(R185),"", VLOOKUP(R185,$A$4:$B$8,2,FALSE()))</f>
        <v>2</v>
      </c>
      <c r="BB185" s="100" t="str">
        <f aca="false">IF(ISBLANK(S185),"", VLOOKUP(S185,$A$4:$B$8,2,FALSE()))</f>
        <v/>
      </c>
      <c r="BC185" s="100" t="str">
        <f aca="false">IF(ISBLANK(T185),"", VLOOKUP(T185,$A$4:$B$8,2,FALSE()))</f>
        <v/>
      </c>
      <c r="BD185" s="100" t="str">
        <f aca="false">IF(ISBLANK(U185),"", VLOOKUP(U185,$A$4:$B$8,2,FALSE()))</f>
        <v/>
      </c>
      <c r="BE185" s="100" t="str">
        <f aca="false">IF(ISBLANK(V185),"", VLOOKUP(V185,$A$4:$B$8,2,FALSE()))</f>
        <v/>
      </c>
      <c r="BF185" s="100" t="str">
        <f aca="false">IF(ISBLANK(W185),"", VLOOKUP(W185,$A$4:$B$8,2,FALSE()))</f>
        <v/>
      </c>
      <c r="BG185" s="100" t="str">
        <f aca="false">IF(ISBLANK(X185),"", VLOOKUP(X185,$A$4:$B$8,2,FALSE()))</f>
        <v/>
      </c>
    </row>
    <row r="186" customFormat="false" ht="17.6" hidden="false" customHeight="true" outlineLevel="0" collapsed="false">
      <c r="A186" s="88"/>
      <c r="B186" s="88"/>
      <c r="C186" s="89"/>
      <c r="D186" s="89"/>
      <c r="E186" s="91" t="s">
        <v>23</v>
      </c>
      <c r="F186" s="90" t="s">
        <v>20</v>
      </c>
      <c r="G186" s="90" t="s">
        <v>20</v>
      </c>
      <c r="H186" s="90" t="s">
        <v>20</v>
      </c>
      <c r="I186" s="90" t="s">
        <v>20</v>
      </c>
      <c r="J186" s="91" t="s">
        <v>23</v>
      </c>
      <c r="K186" s="90" t="s">
        <v>20</v>
      </c>
      <c r="L186" s="90" t="s">
        <v>23</v>
      </c>
      <c r="M186" s="90" t="s">
        <v>23</v>
      </c>
      <c r="N186" s="90" t="s">
        <v>20</v>
      </c>
      <c r="O186" s="90" t="s">
        <v>20</v>
      </c>
      <c r="P186" s="90" t="s">
        <v>23</v>
      </c>
      <c r="Q186" s="90" t="s">
        <v>17</v>
      </c>
      <c r="R186" s="90"/>
      <c r="S186" s="90"/>
      <c r="T186" s="90"/>
      <c r="U186" s="90"/>
      <c r="V186" s="90"/>
      <c r="W186" s="91"/>
      <c r="X186" s="91"/>
      <c r="Y186" s="93" t="n">
        <f aca="false">Z186*0.9</f>
        <v>6.93980769230769</v>
      </c>
      <c r="Z186" s="94" t="n">
        <f aca="false">IF((AM186) &gt; 3, AM186,3)</f>
        <v>7.71089743589744</v>
      </c>
      <c r="AA186" s="93" t="n">
        <f aca="false">Z186*1.1</f>
        <v>8.48198717948718</v>
      </c>
      <c r="AB186" s="95" t="n">
        <v>9</v>
      </c>
      <c r="AC186" s="96" t="n">
        <f aca="false">COUNT(AN186:BG186)</f>
        <v>13</v>
      </c>
      <c r="AD186" s="97" t="n">
        <f aca="false">COUNTIF(AN186:BG186,"&gt;0")</f>
        <v>12</v>
      </c>
      <c r="AE186" s="98" t="n">
        <f aca="false">AD186/AB186</f>
        <v>1.33333333333333</v>
      </c>
      <c r="AF186" s="98" t="n">
        <f aca="false">SLOPE(AN186:BG186,AN$13:BG$13)</f>
        <v>-0.0307692307692308</v>
      </c>
      <c r="AG186" s="98" t="n">
        <f aca="false">IF(AD186&gt;0,SUM(AN186:BG186)/AD186,-2)</f>
        <v>1.40833333333333</v>
      </c>
      <c r="AH186" s="99" t="n">
        <f aca="false">AE186/($AM186-$B$3)</f>
        <v>0.491842043036179</v>
      </c>
      <c r="AI186" s="99" t="n">
        <f aca="false">AF186/($AM186-$B$3)</f>
        <v>-0.0113502009931426</v>
      </c>
      <c r="AJ186" s="99" t="n">
        <f aca="false">AG186/($AM186-$B$3)</f>
        <v>0.519508157956964</v>
      </c>
      <c r="AK186" s="99" t="n">
        <f aca="false">SUM(AH186:AJ186)</f>
        <v>1</v>
      </c>
      <c r="AM186" s="28" t="n">
        <f aca="false">AG186+AF186+AE186+B$3</f>
        <v>7.71089743589744</v>
      </c>
      <c r="AN186" s="100" t="n">
        <f aca="false">IF(ISBLANK(E186),"", VLOOKUP(E186,$A$4:$B$8,2,FALSE()))</f>
        <v>2</v>
      </c>
      <c r="AO186" s="100" t="n">
        <f aca="false">IF(ISBLANK(F186),"", VLOOKUP(F186,$A$4:$B$8,2,FALSE()))</f>
        <v>1</v>
      </c>
      <c r="AP186" s="100" t="n">
        <f aca="false">IF(ISBLANK(G186),"", VLOOKUP(G186,$A$4:$B$8,2,FALSE()))</f>
        <v>1</v>
      </c>
      <c r="AQ186" s="100" t="n">
        <f aca="false">IF(ISBLANK(H186),"", VLOOKUP(H186,$A$4:$B$8,2,FALSE()))</f>
        <v>1</v>
      </c>
      <c r="AR186" s="100" t="n">
        <f aca="false">IF(ISBLANK(I186),"", VLOOKUP(I186,$A$4:$B$8,2,FALSE()))</f>
        <v>1</v>
      </c>
      <c r="AS186" s="100" t="n">
        <f aca="false">IF(ISBLANK(J186),"", VLOOKUP(J186,$A$4:$B$8,2,FALSE()))</f>
        <v>2</v>
      </c>
      <c r="AT186" s="100" t="n">
        <f aca="false">IF(ISBLANK(K186),"", VLOOKUP(K186,$A$4:$B$8,2,FALSE()))</f>
        <v>1</v>
      </c>
      <c r="AU186" s="100" t="n">
        <f aca="false">IF(ISBLANK(L186),"", VLOOKUP(L186,$A$4:$B$8,2,FALSE()))</f>
        <v>2</v>
      </c>
      <c r="AV186" s="100" t="n">
        <f aca="false">IF(ISBLANK(M186),"", VLOOKUP(M186,$A$4:$B$8,2,FALSE()))</f>
        <v>2</v>
      </c>
      <c r="AW186" s="100" t="n">
        <f aca="false">IF(ISBLANK(N186),"", VLOOKUP(N186,$A$4:$B$8,2,FALSE()))</f>
        <v>1</v>
      </c>
      <c r="AX186" s="100" t="n">
        <f aca="false">IF(ISBLANK(O186),"", VLOOKUP(O186,$A$4:$B$8,2,FALSE()))</f>
        <v>1</v>
      </c>
      <c r="AY186" s="100" t="n">
        <f aca="false">IF(ISBLANK(P186),"", VLOOKUP(P186,$A$4:$B$8,2,FALSE()))</f>
        <v>2</v>
      </c>
      <c r="AZ186" s="100" t="n">
        <f aca="false">IF(ISBLANK(Q186),"", VLOOKUP(Q186,$A$4:$B$8,2,FALSE()))</f>
        <v>-0.1</v>
      </c>
      <c r="BA186" s="100" t="str">
        <f aca="false">IF(ISBLANK(R186),"", VLOOKUP(R186,$A$4:$B$8,2,FALSE()))</f>
        <v/>
      </c>
      <c r="BB186" s="100" t="str">
        <f aca="false">IF(ISBLANK(S186),"", VLOOKUP(S186,$A$4:$B$8,2,FALSE()))</f>
        <v/>
      </c>
      <c r="BC186" s="100" t="str">
        <f aca="false">IF(ISBLANK(T186),"", VLOOKUP(T186,$A$4:$B$8,2,FALSE()))</f>
        <v/>
      </c>
      <c r="BD186" s="100" t="str">
        <f aca="false">IF(ISBLANK(U186),"", VLOOKUP(U186,$A$4:$B$8,2,FALSE()))</f>
        <v/>
      </c>
      <c r="BE186" s="100" t="str">
        <f aca="false">IF(ISBLANK(V186),"", VLOOKUP(V186,$A$4:$B$8,2,FALSE()))</f>
        <v/>
      </c>
      <c r="BF186" s="100" t="str">
        <f aca="false">IF(ISBLANK(W186),"", VLOOKUP(W186,$A$4:$B$8,2,FALSE()))</f>
        <v/>
      </c>
      <c r="BG186" s="100" t="str">
        <f aca="false">IF(ISBLANK(X186),"", VLOOKUP(X186,$A$4:$B$8,2,FALSE()))</f>
        <v/>
      </c>
    </row>
    <row r="187" customFormat="false" ht="17.6" hidden="false" customHeight="true" outlineLevel="0" collapsed="false">
      <c r="A187" s="88"/>
      <c r="B187" s="88"/>
      <c r="C187" s="89"/>
      <c r="D187" s="89"/>
      <c r="E187" s="91" t="s">
        <v>20</v>
      </c>
      <c r="F187" s="90" t="s">
        <v>20</v>
      </c>
      <c r="G187" s="90" t="s">
        <v>20</v>
      </c>
      <c r="H187" s="90" t="s">
        <v>20</v>
      </c>
      <c r="I187" s="90" t="s">
        <v>14</v>
      </c>
      <c r="J187" s="90" t="s">
        <v>20</v>
      </c>
      <c r="K187" s="90" t="s">
        <v>23</v>
      </c>
      <c r="L187" s="90" t="s">
        <v>14</v>
      </c>
      <c r="M187" s="90" t="s">
        <v>23</v>
      </c>
      <c r="N187" s="90" t="s">
        <v>20</v>
      </c>
      <c r="O187" s="90"/>
      <c r="P187" s="90"/>
      <c r="Q187" s="90"/>
      <c r="R187" s="90"/>
      <c r="S187" s="90"/>
      <c r="T187" s="90"/>
      <c r="U187" s="90"/>
      <c r="V187" s="90"/>
      <c r="W187" s="91"/>
      <c r="X187" s="91"/>
      <c r="Y187" s="93" t="n">
        <f aca="false">Z187*0.9</f>
        <v>6.0875</v>
      </c>
      <c r="Z187" s="94" t="n">
        <f aca="false">IF((AM187) &gt; 3, AM187,3)</f>
        <v>6.76388888888889</v>
      </c>
      <c r="AA187" s="93" t="n">
        <f aca="false">Z187*1.1</f>
        <v>7.44027777777778</v>
      </c>
      <c r="AB187" s="95" t="n">
        <v>9</v>
      </c>
      <c r="AC187" s="96" t="n">
        <f aca="false">COUNT(AN187:BG187)</f>
        <v>10</v>
      </c>
      <c r="AD187" s="97" t="n">
        <f aca="false">COUNTIF(AN187:BG187,"&gt;0")</f>
        <v>8</v>
      </c>
      <c r="AE187" s="98" t="n">
        <f aca="false">AD187/AB187</f>
        <v>0.888888888888889</v>
      </c>
      <c r="AF187" s="98" t="n">
        <f aca="false">SLOPE(AN187:BG187,AN$13:BG$13)</f>
        <v>0</v>
      </c>
      <c r="AG187" s="98" t="n">
        <f aca="false">IF(AD187&gt;0,SUM(AN187:BG187)/AD187,-2)</f>
        <v>0.875</v>
      </c>
      <c r="AH187" s="99" t="n">
        <f aca="false">AE187/($AM187-$B$3)</f>
        <v>0.503937007874016</v>
      </c>
      <c r="AI187" s="99" t="n">
        <f aca="false">AF187/($AM187-$B$3)</f>
        <v>0</v>
      </c>
      <c r="AJ187" s="99" t="n">
        <f aca="false">AG187/($AM187-$B$3)</f>
        <v>0.496062992125984</v>
      </c>
      <c r="AK187" s="99" t="n">
        <f aca="false">SUM(AH187:AJ187)</f>
        <v>1</v>
      </c>
      <c r="AM187" s="28" t="n">
        <f aca="false">AG187+AF187+AE187+B$3</f>
        <v>6.76388888888889</v>
      </c>
      <c r="AN187" s="100" t="n">
        <f aca="false">IF(ISBLANK(E187),"", VLOOKUP(E187,$A$4:$B$8,2,FALSE()))</f>
        <v>1</v>
      </c>
      <c r="AO187" s="100" t="n">
        <f aca="false">IF(ISBLANK(F187),"", VLOOKUP(F187,$A$4:$B$8,2,FALSE()))</f>
        <v>1</v>
      </c>
      <c r="AP187" s="100" t="n">
        <f aca="false">IF(ISBLANK(G187),"", VLOOKUP(G187,$A$4:$B$8,2,FALSE()))</f>
        <v>1</v>
      </c>
      <c r="AQ187" s="100" t="n">
        <f aca="false">IF(ISBLANK(H187),"", VLOOKUP(H187,$A$4:$B$8,2,FALSE()))</f>
        <v>1</v>
      </c>
      <c r="AR187" s="100" t="n">
        <f aca="false">IF(ISBLANK(I187),"", VLOOKUP(I187,$A$4:$B$8,2,FALSE()))</f>
        <v>-1.5</v>
      </c>
      <c r="AS187" s="100" t="n">
        <f aca="false">IF(ISBLANK(J187),"", VLOOKUP(J187,$A$4:$B$8,2,FALSE()))</f>
        <v>1</v>
      </c>
      <c r="AT187" s="100" t="n">
        <f aca="false">IF(ISBLANK(K187),"", VLOOKUP(K187,$A$4:$B$8,2,FALSE()))</f>
        <v>2</v>
      </c>
      <c r="AU187" s="100" t="n">
        <f aca="false">IF(ISBLANK(L187),"", VLOOKUP(L187,$A$4:$B$8,2,FALSE()))</f>
        <v>-1.5</v>
      </c>
      <c r="AV187" s="100" t="n">
        <f aca="false">IF(ISBLANK(M187),"", VLOOKUP(M187,$A$4:$B$8,2,FALSE()))</f>
        <v>2</v>
      </c>
      <c r="AW187" s="100" t="n">
        <f aca="false">IF(ISBLANK(N187),"", VLOOKUP(N187,$A$4:$B$8,2,FALSE()))</f>
        <v>1</v>
      </c>
      <c r="AX187" s="100" t="str">
        <f aca="false">IF(ISBLANK(O187),"", VLOOKUP(O187,$A$4:$B$8,2,FALSE()))</f>
        <v/>
      </c>
      <c r="AY187" s="100" t="str">
        <f aca="false">IF(ISBLANK(P187),"", VLOOKUP(P187,$A$4:$B$8,2,FALSE()))</f>
        <v/>
      </c>
      <c r="AZ187" s="100" t="str">
        <f aca="false">IF(ISBLANK(Q187),"", VLOOKUP(Q187,$A$4:$B$8,2,FALSE()))</f>
        <v/>
      </c>
      <c r="BA187" s="100" t="str">
        <f aca="false">IF(ISBLANK(R187),"", VLOOKUP(R187,$A$4:$B$8,2,FALSE()))</f>
        <v/>
      </c>
      <c r="BB187" s="100" t="str">
        <f aca="false">IF(ISBLANK(S187),"", VLOOKUP(S187,$A$4:$B$8,2,FALSE()))</f>
        <v/>
      </c>
      <c r="BC187" s="100" t="str">
        <f aca="false">IF(ISBLANK(T187),"", VLOOKUP(T187,$A$4:$B$8,2,FALSE()))</f>
        <v/>
      </c>
      <c r="BD187" s="100" t="str">
        <f aca="false">IF(ISBLANK(U187),"", VLOOKUP(U187,$A$4:$B$8,2,FALSE()))</f>
        <v/>
      </c>
      <c r="BE187" s="100" t="str">
        <f aca="false">IF(ISBLANK(V187),"", VLOOKUP(V187,$A$4:$B$8,2,FALSE()))</f>
        <v/>
      </c>
      <c r="BF187" s="100" t="str">
        <f aca="false">IF(ISBLANK(W187),"", VLOOKUP(W187,$A$4:$B$8,2,FALSE()))</f>
        <v/>
      </c>
      <c r="BG187" s="100" t="str">
        <f aca="false">IF(ISBLANK(X187),"", VLOOKUP(X187,$A$4:$B$8,2,FALSE()))</f>
        <v/>
      </c>
    </row>
    <row r="188" customFormat="false" ht="17.6" hidden="false" customHeight="true" outlineLevel="0" collapsed="false">
      <c r="A188" s="88"/>
      <c r="B188" s="88"/>
      <c r="C188" s="89"/>
      <c r="D188" s="89"/>
      <c r="E188" s="90" t="s">
        <v>20</v>
      </c>
      <c r="F188" s="90" t="s">
        <v>20</v>
      </c>
      <c r="G188" s="90" t="s">
        <v>20</v>
      </c>
      <c r="H188" s="90" t="s">
        <v>14</v>
      </c>
      <c r="I188" s="90" t="s">
        <v>23</v>
      </c>
      <c r="J188" s="90" t="s">
        <v>14</v>
      </c>
      <c r="K188" s="90" t="s">
        <v>23</v>
      </c>
      <c r="L188" s="90" t="s">
        <v>20</v>
      </c>
      <c r="M188" s="90" t="s">
        <v>20</v>
      </c>
      <c r="N188" s="90" t="s">
        <v>23</v>
      </c>
      <c r="O188" s="90" t="s">
        <v>23</v>
      </c>
      <c r="P188" s="90" t="s">
        <v>17</v>
      </c>
      <c r="Q188" s="90"/>
      <c r="R188" s="90"/>
      <c r="S188" s="90"/>
      <c r="T188" s="90"/>
      <c r="U188" s="90"/>
      <c r="V188" s="90"/>
      <c r="W188" s="106"/>
      <c r="X188" s="106"/>
      <c r="Y188" s="93" t="n">
        <f aca="false">Z188*0.9</f>
        <v>6.44318181818182</v>
      </c>
      <c r="Z188" s="94" t="n">
        <f aca="false">IF((AM188) &gt; 3, AM188,3)</f>
        <v>7.15909090909091</v>
      </c>
      <c r="AA188" s="93" t="n">
        <f aca="false">Z188*1.1</f>
        <v>7.875</v>
      </c>
      <c r="AB188" s="95" t="n">
        <v>9</v>
      </c>
      <c r="AC188" s="96" t="n">
        <f aca="false">COUNT(AN188:BG188)</f>
        <v>12</v>
      </c>
      <c r="AD188" s="97" t="n">
        <f aca="false">COUNTIF(AN188:BG188,"&gt;0")</f>
        <v>9</v>
      </c>
      <c r="AE188" s="98" t="n">
        <f aca="false">AD188/AB188</f>
        <v>1</v>
      </c>
      <c r="AF188" s="98" t="n">
        <f aca="false">SLOPE(AN188:BG188,AN$13:BG$13)</f>
        <v>0.0590909090909091</v>
      </c>
      <c r="AG188" s="98" t="n">
        <f aca="false">IF(AD188&gt;0,SUM(AN188:BG188)/AD188,-2)</f>
        <v>1.1</v>
      </c>
      <c r="AH188" s="99" t="n">
        <f aca="false">AE188/($AM188-$B$3)</f>
        <v>0.463157894736842</v>
      </c>
      <c r="AI188" s="99" t="n">
        <f aca="false">AF188/($AM188-$B$3)</f>
        <v>0.0273684210526316</v>
      </c>
      <c r="AJ188" s="99" t="n">
        <f aca="false">AG188/($AM188-$B$3)</f>
        <v>0.509473684210526</v>
      </c>
      <c r="AK188" s="99" t="n">
        <f aca="false">SUM(AH188:AJ188)</f>
        <v>1</v>
      </c>
      <c r="AM188" s="28" t="n">
        <f aca="false">AG188+AF188+AE188+B$3</f>
        <v>7.15909090909091</v>
      </c>
      <c r="AN188" s="100" t="n">
        <f aca="false">IF(ISBLANK(E188),"", VLOOKUP(E188,$A$4:$B$8,2,FALSE()))</f>
        <v>1</v>
      </c>
      <c r="AO188" s="100" t="n">
        <f aca="false">IF(ISBLANK(F188),"", VLOOKUP(F188,$A$4:$B$8,2,FALSE()))</f>
        <v>1</v>
      </c>
      <c r="AP188" s="100" t="n">
        <f aca="false">IF(ISBLANK(G188),"", VLOOKUP(G188,$A$4:$B$8,2,FALSE()))</f>
        <v>1</v>
      </c>
      <c r="AQ188" s="100" t="n">
        <f aca="false">IF(ISBLANK(H188),"", VLOOKUP(H188,$A$4:$B$8,2,FALSE()))</f>
        <v>-1.5</v>
      </c>
      <c r="AR188" s="100" t="n">
        <f aca="false">IF(ISBLANK(I188),"", VLOOKUP(I188,$A$4:$B$8,2,FALSE()))</f>
        <v>2</v>
      </c>
      <c r="AS188" s="100" t="n">
        <f aca="false">IF(ISBLANK(J188),"", VLOOKUP(J188,$A$4:$B$8,2,FALSE()))</f>
        <v>-1.5</v>
      </c>
      <c r="AT188" s="100" t="n">
        <f aca="false">IF(ISBLANK(K188),"", VLOOKUP(K188,$A$4:$B$8,2,FALSE()))</f>
        <v>2</v>
      </c>
      <c r="AU188" s="100" t="n">
        <f aca="false">IF(ISBLANK(L188),"", VLOOKUP(L188,$A$4:$B$8,2,FALSE()))</f>
        <v>1</v>
      </c>
      <c r="AV188" s="100" t="n">
        <f aca="false">IF(ISBLANK(M188),"", VLOOKUP(M188,$A$4:$B$8,2,FALSE()))</f>
        <v>1</v>
      </c>
      <c r="AW188" s="100" t="n">
        <f aca="false">IF(ISBLANK(N188),"", VLOOKUP(N188,$A$4:$B$8,2,FALSE()))</f>
        <v>2</v>
      </c>
      <c r="AX188" s="100" t="n">
        <f aca="false">IF(ISBLANK(O188),"", VLOOKUP(O188,$A$4:$B$8,2,FALSE()))</f>
        <v>2</v>
      </c>
      <c r="AY188" s="100" t="n">
        <f aca="false">IF(ISBLANK(P188),"", VLOOKUP(P188,$A$4:$B$8,2,FALSE()))</f>
        <v>-0.1</v>
      </c>
      <c r="AZ188" s="100" t="str">
        <f aca="false">IF(ISBLANK(Q188),"", VLOOKUP(Q188,$A$4:$B$8,2,FALSE()))</f>
        <v/>
      </c>
      <c r="BA188" s="100" t="str">
        <f aca="false">IF(ISBLANK(R188),"", VLOOKUP(R188,$A$4:$B$8,2,FALSE()))</f>
        <v/>
      </c>
      <c r="BB188" s="100" t="str">
        <f aca="false">IF(ISBLANK(S188),"", VLOOKUP(S188,$A$4:$B$8,2,FALSE()))</f>
        <v/>
      </c>
      <c r="BC188" s="100" t="str">
        <f aca="false">IF(ISBLANK(T188),"", VLOOKUP(T188,$A$4:$B$8,2,FALSE()))</f>
        <v/>
      </c>
      <c r="BD188" s="100" t="str">
        <f aca="false">IF(ISBLANK(U188),"", VLOOKUP(U188,$A$4:$B$8,2,FALSE()))</f>
        <v/>
      </c>
      <c r="BE188" s="100" t="str">
        <f aca="false">IF(ISBLANK(V188),"", VLOOKUP(V188,$A$4:$B$8,2,FALSE()))</f>
        <v/>
      </c>
      <c r="BF188" s="100" t="str">
        <f aca="false">IF(ISBLANK(W188),"", VLOOKUP(W188,$A$4:$B$8,2,FALSE()))</f>
        <v/>
      </c>
      <c r="BG188" s="100" t="str">
        <f aca="false">IF(ISBLANK(X188),"", VLOOKUP(X188,$A$4:$B$8,2,FALSE()))</f>
        <v/>
      </c>
    </row>
    <row r="189" customFormat="false" ht="17.6" hidden="false" customHeight="true" outlineLevel="0" collapsed="false">
      <c r="A189" s="88"/>
      <c r="B189" s="88"/>
      <c r="C189" s="89"/>
      <c r="D189" s="89"/>
      <c r="E189" s="90" t="s">
        <v>20</v>
      </c>
      <c r="F189" s="90" t="s">
        <v>20</v>
      </c>
      <c r="G189" s="90" t="s">
        <v>20</v>
      </c>
      <c r="H189" s="90" t="s">
        <v>20</v>
      </c>
      <c r="I189" s="90" t="s">
        <v>23</v>
      </c>
      <c r="J189" s="90" t="s">
        <v>20</v>
      </c>
      <c r="K189" s="90" t="s">
        <v>23</v>
      </c>
      <c r="L189" s="90" t="s">
        <v>20</v>
      </c>
      <c r="M189" s="90" t="s">
        <v>20</v>
      </c>
      <c r="N189" s="90"/>
      <c r="O189" s="90"/>
      <c r="P189" s="90"/>
      <c r="Q189" s="90"/>
      <c r="R189" s="90"/>
      <c r="S189" s="90"/>
      <c r="T189" s="90"/>
      <c r="U189" s="90"/>
      <c r="V189" s="90"/>
      <c r="W189" s="91"/>
      <c r="X189" s="91"/>
      <c r="Y189" s="93" t="n">
        <f aca="false">Z189*0.9</f>
        <v>6.53</v>
      </c>
      <c r="Z189" s="94" t="n">
        <f aca="false">IF((AM189) &gt; 3, AM189,3)</f>
        <v>7.25555555555556</v>
      </c>
      <c r="AA189" s="93" t="n">
        <f aca="false">Z189*1.1</f>
        <v>7.98111111111111</v>
      </c>
      <c r="AB189" s="95" t="n">
        <v>9</v>
      </c>
      <c r="AC189" s="96" t="n">
        <f aca="false">COUNT(AN189:BG189)</f>
        <v>9</v>
      </c>
      <c r="AD189" s="97" t="n">
        <f aca="false">COUNTIF(AN189:BG189,"&gt;0")</f>
        <v>9</v>
      </c>
      <c r="AE189" s="98" t="n">
        <f aca="false">AD189/AB189</f>
        <v>1</v>
      </c>
      <c r="AF189" s="98" t="n">
        <f aca="false">SLOPE(AN189:BG189,AN$13:BG$13)</f>
        <v>0.0333333333333333</v>
      </c>
      <c r="AG189" s="98" t="n">
        <f aca="false">IF(AD189&gt;0,SUM(AN189:BG189)/AD189,-2)</f>
        <v>1.22222222222222</v>
      </c>
      <c r="AH189" s="99" t="n">
        <f aca="false">AE189/($AM189-$B$3)</f>
        <v>0.443349753694581</v>
      </c>
      <c r="AI189" s="99" t="n">
        <f aca="false">AF189/($AM189-$B$3)</f>
        <v>0.0147783251231527</v>
      </c>
      <c r="AJ189" s="99" t="n">
        <f aca="false">AG189/($AM189-$B$3)</f>
        <v>0.541871921182266</v>
      </c>
      <c r="AK189" s="99" t="n">
        <f aca="false">SUM(AH189:AJ189)</f>
        <v>1</v>
      </c>
      <c r="AM189" s="28" t="n">
        <f aca="false">AG189+AF189+AE189+B$3</f>
        <v>7.25555555555556</v>
      </c>
      <c r="AN189" s="100" t="n">
        <f aca="false">IF(ISBLANK(E189),"", VLOOKUP(E189,$A$4:$B$8,2,FALSE()))</f>
        <v>1</v>
      </c>
      <c r="AO189" s="100" t="n">
        <f aca="false">IF(ISBLANK(F189),"", VLOOKUP(F189,$A$4:$B$8,2,FALSE()))</f>
        <v>1</v>
      </c>
      <c r="AP189" s="100" t="n">
        <f aca="false">IF(ISBLANK(G189),"", VLOOKUP(G189,$A$4:$B$8,2,FALSE()))</f>
        <v>1</v>
      </c>
      <c r="AQ189" s="100" t="n">
        <f aca="false">IF(ISBLANK(H189),"", VLOOKUP(H189,$A$4:$B$8,2,FALSE()))</f>
        <v>1</v>
      </c>
      <c r="AR189" s="100" t="n">
        <f aca="false">IF(ISBLANK(I189),"", VLOOKUP(I189,$A$4:$B$8,2,FALSE()))</f>
        <v>2</v>
      </c>
      <c r="AS189" s="100" t="n">
        <f aca="false">IF(ISBLANK(J189),"", VLOOKUP(J189,$A$4:$B$8,2,FALSE()))</f>
        <v>1</v>
      </c>
      <c r="AT189" s="100" t="n">
        <f aca="false">IF(ISBLANK(K189),"", VLOOKUP(K189,$A$4:$B$8,2,FALSE()))</f>
        <v>2</v>
      </c>
      <c r="AU189" s="100" t="n">
        <f aca="false">IF(ISBLANK(L189),"", VLOOKUP(L189,$A$4:$B$8,2,FALSE()))</f>
        <v>1</v>
      </c>
      <c r="AV189" s="100" t="n">
        <f aca="false">IF(ISBLANK(M189),"", VLOOKUP(M189,$A$4:$B$8,2,FALSE()))</f>
        <v>1</v>
      </c>
      <c r="AW189" s="100" t="str">
        <f aca="false">IF(ISBLANK(N189),"", VLOOKUP(N189,$A$4:$B$8,2,FALSE()))</f>
        <v/>
      </c>
      <c r="AX189" s="100" t="str">
        <f aca="false">IF(ISBLANK(O189),"", VLOOKUP(O189,$A$4:$B$8,2,FALSE()))</f>
        <v/>
      </c>
      <c r="AY189" s="100" t="str">
        <f aca="false">IF(ISBLANK(P189),"", VLOOKUP(P189,$A$4:$B$8,2,FALSE()))</f>
        <v/>
      </c>
      <c r="AZ189" s="100" t="str">
        <f aca="false">IF(ISBLANK(Q189),"", VLOOKUP(Q189,$A$4:$B$8,2,FALSE()))</f>
        <v/>
      </c>
      <c r="BA189" s="100" t="str">
        <f aca="false">IF(ISBLANK(R189),"", VLOOKUP(R189,$A$4:$B$8,2,FALSE()))</f>
        <v/>
      </c>
      <c r="BB189" s="100" t="str">
        <f aca="false">IF(ISBLANK(S189),"", VLOOKUP(S189,$A$4:$B$8,2,FALSE()))</f>
        <v/>
      </c>
      <c r="BC189" s="100" t="str">
        <f aca="false">IF(ISBLANK(T189),"", VLOOKUP(T189,$A$4:$B$8,2,FALSE()))</f>
        <v/>
      </c>
      <c r="BD189" s="100" t="str">
        <f aca="false">IF(ISBLANK(U189),"", VLOOKUP(U189,$A$4:$B$8,2,FALSE()))</f>
        <v/>
      </c>
      <c r="BE189" s="100" t="str">
        <f aca="false">IF(ISBLANK(V189),"", VLOOKUP(V189,$A$4:$B$8,2,FALSE()))</f>
        <v/>
      </c>
      <c r="BF189" s="100" t="str">
        <f aca="false">IF(ISBLANK(W189),"", VLOOKUP(W189,$A$4:$B$8,2,FALSE()))</f>
        <v/>
      </c>
      <c r="BG189" s="100" t="str">
        <f aca="false">IF(ISBLANK(X189),"", VLOOKUP(X189,$A$4:$B$8,2,FALSE()))</f>
        <v/>
      </c>
    </row>
    <row r="190" customFormat="false" ht="17.6" hidden="false" customHeight="true" outlineLevel="0" collapsed="false">
      <c r="A190" s="88"/>
      <c r="B190" s="88"/>
      <c r="C190" s="89"/>
      <c r="D190" s="89"/>
      <c r="E190" s="90" t="s">
        <v>20</v>
      </c>
      <c r="F190" s="90" t="s">
        <v>20</v>
      </c>
      <c r="G190" s="90" t="s">
        <v>23</v>
      </c>
      <c r="H190" s="90" t="s">
        <v>14</v>
      </c>
      <c r="I190" s="90" t="s">
        <v>20</v>
      </c>
      <c r="J190" s="90" t="s">
        <v>20</v>
      </c>
      <c r="K190" s="90" t="s">
        <v>14</v>
      </c>
      <c r="L190" s="90" t="s">
        <v>20</v>
      </c>
      <c r="M190" s="90" t="s">
        <v>20</v>
      </c>
      <c r="N190" s="90" t="s">
        <v>20</v>
      </c>
      <c r="O190" s="90" t="s">
        <v>20</v>
      </c>
      <c r="P190" s="90"/>
      <c r="Q190" s="90"/>
      <c r="R190" s="90"/>
      <c r="S190" s="90"/>
      <c r="T190" s="90"/>
      <c r="U190" s="90"/>
      <c r="V190" s="90"/>
      <c r="W190" s="91"/>
      <c r="X190" s="91"/>
      <c r="Y190" s="93" t="n">
        <f aca="false">Z190*0.9</f>
        <v>6.09590909090909</v>
      </c>
      <c r="Z190" s="94" t="n">
        <f aca="false">IF((AM190) &gt; 3, AM190,3)</f>
        <v>6.77323232323232</v>
      </c>
      <c r="AA190" s="93" t="n">
        <f aca="false">Z190*1.1</f>
        <v>7.45055555555556</v>
      </c>
      <c r="AB190" s="95" t="n">
        <v>9</v>
      </c>
      <c r="AC190" s="96" t="n">
        <f aca="false">COUNT(AN190:BG190)</f>
        <v>11</v>
      </c>
      <c r="AD190" s="97" t="n">
        <f aca="false">COUNTIF(AN190:BG190,"&gt;0")</f>
        <v>9</v>
      </c>
      <c r="AE190" s="98" t="n">
        <f aca="false">AD190/AB190</f>
        <v>1</v>
      </c>
      <c r="AF190" s="98" t="n">
        <f aca="false">SLOPE(AN190:BG190,AN$13:BG$13)</f>
        <v>-0.00454545454545456</v>
      </c>
      <c r="AG190" s="98" t="n">
        <f aca="false">IF(AD190&gt;0,SUM(AN190:BG190)/AD190,-2)</f>
        <v>0.777777777777778</v>
      </c>
      <c r="AH190" s="99" t="n">
        <f aca="false">AE190/($AM190-$B$3)</f>
        <v>0.563941896895472</v>
      </c>
      <c r="AI190" s="99" t="n">
        <f aca="false">AF190/($AM190-$B$3)</f>
        <v>-0.00256337225861578</v>
      </c>
      <c r="AJ190" s="99" t="n">
        <f aca="false">AG190/($AM190-$B$3)</f>
        <v>0.438621475363145</v>
      </c>
      <c r="AK190" s="99" t="n">
        <f aca="false">SUM(AH190:AJ190)</f>
        <v>1</v>
      </c>
      <c r="AM190" s="28" t="n">
        <f aca="false">AG190+AF190+AE190+B$3</f>
        <v>6.77323232323232</v>
      </c>
      <c r="AN190" s="100" t="n">
        <f aca="false">IF(ISBLANK(E190),"", VLOOKUP(E190,$A$4:$B$8,2,FALSE()))</f>
        <v>1</v>
      </c>
      <c r="AO190" s="100" t="n">
        <f aca="false">IF(ISBLANK(F190),"", VLOOKUP(F190,$A$4:$B$8,2,FALSE()))</f>
        <v>1</v>
      </c>
      <c r="AP190" s="100" t="n">
        <f aca="false">IF(ISBLANK(G190),"", VLOOKUP(G190,$A$4:$B$8,2,FALSE()))</f>
        <v>2</v>
      </c>
      <c r="AQ190" s="100" t="n">
        <f aca="false">IF(ISBLANK(H190),"", VLOOKUP(H190,$A$4:$B$8,2,FALSE()))</f>
        <v>-1.5</v>
      </c>
      <c r="AR190" s="100" t="n">
        <f aca="false">IF(ISBLANK(I190),"", VLOOKUP(I190,$A$4:$B$8,2,FALSE()))</f>
        <v>1</v>
      </c>
      <c r="AS190" s="100" t="n">
        <f aca="false">IF(ISBLANK(J190),"", VLOOKUP(J190,$A$4:$B$8,2,FALSE()))</f>
        <v>1</v>
      </c>
      <c r="AT190" s="100" t="n">
        <f aca="false">IF(ISBLANK(K190),"", VLOOKUP(K190,$A$4:$B$8,2,FALSE()))</f>
        <v>-1.5</v>
      </c>
      <c r="AU190" s="100" t="n">
        <f aca="false">IF(ISBLANK(L190),"", VLOOKUP(L190,$A$4:$B$8,2,FALSE()))</f>
        <v>1</v>
      </c>
      <c r="AV190" s="100" t="n">
        <f aca="false">IF(ISBLANK(M190),"", VLOOKUP(M190,$A$4:$B$8,2,FALSE()))</f>
        <v>1</v>
      </c>
      <c r="AW190" s="100" t="n">
        <f aca="false">IF(ISBLANK(N190),"", VLOOKUP(N190,$A$4:$B$8,2,FALSE()))</f>
        <v>1</v>
      </c>
      <c r="AX190" s="100" t="n">
        <f aca="false">IF(ISBLANK(O190),"", VLOOKUP(O190,$A$4:$B$8,2,FALSE()))</f>
        <v>1</v>
      </c>
      <c r="AY190" s="100" t="str">
        <f aca="false">IF(ISBLANK(P190),"", VLOOKUP(P190,$A$4:$B$8,2,FALSE()))</f>
        <v/>
      </c>
      <c r="AZ190" s="100" t="str">
        <f aca="false">IF(ISBLANK(Q190),"", VLOOKUP(Q190,$A$4:$B$8,2,FALSE()))</f>
        <v/>
      </c>
      <c r="BA190" s="100" t="str">
        <f aca="false">IF(ISBLANK(R190),"", VLOOKUP(R190,$A$4:$B$8,2,FALSE()))</f>
        <v/>
      </c>
      <c r="BB190" s="100" t="str">
        <f aca="false">IF(ISBLANK(S190),"", VLOOKUP(S190,$A$4:$B$8,2,FALSE()))</f>
        <v/>
      </c>
      <c r="BC190" s="100" t="str">
        <f aca="false">IF(ISBLANK(T190),"", VLOOKUP(T190,$A$4:$B$8,2,FALSE()))</f>
        <v/>
      </c>
      <c r="BD190" s="100" t="str">
        <f aca="false">IF(ISBLANK(U190),"", VLOOKUP(U190,$A$4:$B$8,2,FALSE()))</f>
        <v/>
      </c>
      <c r="BE190" s="100" t="str">
        <f aca="false">IF(ISBLANK(V190),"", VLOOKUP(V190,$A$4:$B$8,2,FALSE()))</f>
        <v/>
      </c>
      <c r="BF190" s="100" t="str">
        <f aca="false">IF(ISBLANK(W190),"", VLOOKUP(W190,$A$4:$B$8,2,FALSE()))</f>
        <v/>
      </c>
      <c r="BG190" s="100" t="str">
        <f aca="false">IF(ISBLANK(X190),"", VLOOKUP(X190,$A$4:$B$8,2,FALSE()))</f>
        <v/>
      </c>
    </row>
    <row r="191" customFormat="false" ht="17.6" hidden="false" customHeight="true" outlineLevel="0" collapsed="false">
      <c r="A191" s="88"/>
      <c r="B191" s="88"/>
      <c r="C191" s="89"/>
      <c r="D191" s="89"/>
      <c r="E191" s="90" t="s">
        <v>20</v>
      </c>
      <c r="F191" s="90" t="s">
        <v>20</v>
      </c>
      <c r="G191" s="90" t="s">
        <v>14</v>
      </c>
      <c r="H191" s="91" t="s">
        <v>14</v>
      </c>
      <c r="I191" s="90" t="s">
        <v>20</v>
      </c>
      <c r="J191" s="90" t="s">
        <v>20</v>
      </c>
      <c r="K191" s="90" t="s">
        <v>14</v>
      </c>
      <c r="L191" s="90" t="s">
        <v>20</v>
      </c>
      <c r="M191" s="90"/>
      <c r="N191" s="90"/>
      <c r="O191" s="90"/>
      <c r="P191" s="90"/>
      <c r="Q191" s="90"/>
      <c r="R191" s="90"/>
      <c r="S191" s="90"/>
      <c r="T191" s="90"/>
      <c r="U191" s="90"/>
      <c r="V191" s="90"/>
      <c r="W191" s="90"/>
      <c r="X191" s="90"/>
      <c r="Y191" s="93" t="n">
        <f aca="false">Z191*0.9</f>
        <v>5.06321428571429</v>
      </c>
      <c r="Z191" s="94" t="n">
        <f aca="false">IF((AM191) &gt; 3, AM191,3)</f>
        <v>5.62579365079365</v>
      </c>
      <c r="AA191" s="93" t="n">
        <f aca="false">Z191*1.1</f>
        <v>6.18837301587302</v>
      </c>
      <c r="AB191" s="95" t="n">
        <v>9</v>
      </c>
      <c r="AC191" s="96" t="n">
        <f aca="false">COUNT(AN191:BG191)</f>
        <v>8</v>
      </c>
      <c r="AD191" s="97" t="n">
        <f aca="false">COUNTIF(AN191:BG191,"&gt;0")</f>
        <v>5</v>
      </c>
      <c r="AE191" s="98" t="n">
        <f aca="false">AD191/AB191</f>
        <v>0.555555555555556</v>
      </c>
      <c r="AF191" s="98" t="n">
        <f aca="false">SLOPE(AN191:BG191,AN$13:BG$13)</f>
        <v>-0.0297619047619048</v>
      </c>
      <c r="AG191" s="98" t="n">
        <f aca="false">IF(AD191&gt;0,SUM(AN191:BG191)/AD191,-2)</f>
        <v>0.1</v>
      </c>
      <c r="AH191" s="99" t="n">
        <f aca="false">AE191/($AM191-$B$3)</f>
        <v>0.887761572606214</v>
      </c>
      <c r="AI191" s="99" t="n">
        <f aca="false">AF191/($AM191-$B$3)</f>
        <v>-0.0475586556753329</v>
      </c>
      <c r="AJ191" s="99" t="n">
        <f aca="false">AG191/($AM191-$B$3)</f>
        <v>0.159797083069119</v>
      </c>
      <c r="AK191" s="99" t="n">
        <f aca="false">SUM(AH191:AJ191)</f>
        <v>1</v>
      </c>
      <c r="AM191" s="28" t="n">
        <f aca="false">AG191+AF191+AE191+B$3</f>
        <v>5.62579365079365</v>
      </c>
      <c r="AN191" s="100" t="n">
        <f aca="false">IF(ISBLANK(E191),"", VLOOKUP(E191,$A$4:$B$8,2,FALSE()))</f>
        <v>1</v>
      </c>
      <c r="AO191" s="100" t="n">
        <f aca="false">IF(ISBLANK(F191),"", VLOOKUP(F191,$A$4:$B$8,2,FALSE()))</f>
        <v>1</v>
      </c>
      <c r="AP191" s="100" t="n">
        <f aca="false">IF(ISBLANK(G191),"", VLOOKUP(G191,$A$4:$B$8,2,FALSE()))</f>
        <v>-1.5</v>
      </c>
      <c r="AQ191" s="100" t="n">
        <f aca="false">IF(ISBLANK(H191),"", VLOOKUP(H191,$A$4:$B$8,2,FALSE()))</f>
        <v>-1.5</v>
      </c>
      <c r="AR191" s="100" t="n">
        <f aca="false">IF(ISBLANK(I191),"", VLOOKUP(I191,$A$4:$B$8,2,FALSE()))</f>
        <v>1</v>
      </c>
      <c r="AS191" s="100" t="n">
        <f aca="false">IF(ISBLANK(J191),"", VLOOKUP(J191,$A$4:$B$8,2,FALSE()))</f>
        <v>1</v>
      </c>
      <c r="AT191" s="100" t="n">
        <f aca="false">IF(ISBLANK(K191),"", VLOOKUP(K191,$A$4:$B$8,2,FALSE()))</f>
        <v>-1.5</v>
      </c>
      <c r="AU191" s="100" t="n">
        <f aca="false">IF(ISBLANK(L191),"", VLOOKUP(L191,$A$4:$B$8,2,FALSE()))</f>
        <v>1</v>
      </c>
      <c r="AV191" s="100" t="str">
        <f aca="false">IF(ISBLANK(M191),"", VLOOKUP(M191,$A$4:$B$8,2,FALSE()))</f>
        <v/>
      </c>
      <c r="AW191" s="100" t="str">
        <f aca="false">IF(ISBLANK(N191),"", VLOOKUP(N191,$A$4:$B$8,2,FALSE()))</f>
        <v/>
      </c>
      <c r="AX191" s="100" t="str">
        <f aca="false">IF(ISBLANK(O191),"", VLOOKUP(O191,$A$4:$B$8,2,FALSE()))</f>
        <v/>
      </c>
      <c r="AY191" s="100" t="str">
        <f aca="false">IF(ISBLANK(P191),"", VLOOKUP(P191,$A$4:$B$8,2,FALSE()))</f>
        <v/>
      </c>
      <c r="AZ191" s="100" t="str">
        <f aca="false">IF(ISBLANK(Q191),"", VLOOKUP(Q191,$A$4:$B$8,2,FALSE()))</f>
        <v/>
      </c>
      <c r="BA191" s="100" t="str">
        <f aca="false">IF(ISBLANK(R191),"", VLOOKUP(R191,$A$4:$B$8,2,FALSE()))</f>
        <v/>
      </c>
      <c r="BB191" s="100" t="str">
        <f aca="false">IF(ISBLANK(S191),"", VLOOKUP(S191,$A$4:$B$8,2,FALSE()))</f>
        <v/>
      </c>
      <c r="BC191" s="100" t="str">
        <f aca="false">IF(ISBLANK(T191),"", VLOOKUP(T191,$A$4:$B$8,2,FALSE()))</f>
        <v/>
      </c>
      <c r="BD191" s="100" t="str">
        <f aca="false">IF(ISBLANK(U191),"", VLOOKUP(U191,$A$4:$B$8,2,FALSE()))</f>
        <v/>
      </c>
      <c r="BE191" s="100" t="str">
        <f aca="false">IF(ISBLANK(V191),"", VLOOKUP(V191,$A$4:$B$8,2,FALSE()))</f>
        <v/>
      </c>
      <c r="BF191" s="100" t="str">
        <f aca="false">IF(ISBLANK(W191),"", VLOOKUP(W191,$A$4:$B$8,2,FALSE()))</f>
        <v/>
      </c>
      <c r="BG191" s="100" t="str">
        <f aca="false">IF(ISBLANK(X191),"", VLOOKUP(X191,$A$4:$B$8,2,FALSE()))</f>
        <v/>
      </c>
    </row>
    <row r="192" customFormat="false" ht="17.6" hidden="false" customHeight="true" outlineLevel="0" collapsed="false">
      <c r="A192" s="88"/>
      <c r="B192" s="88"/>
      <c r="C192" s="89"/>
      <c r="D192" s="89"/>
      <c r="E192" s="90" t="s">
        <v>20</v>
      </c>
      <c r="F192" s="90" t="s">
        <v>20</v>
      </c>
      <c r="G192" s="90" t="s">
        <v>20</v>
      </c>
      <c r="H192" s="90" t="s">
        <v>26</v>
      </c>
      <c r="I192" s="90" t="s">
        <v>14</v>
      </c>
      <c r="J192" s="90" t="s">
        <v>20</v>
      </c>
      <c r="K192" s="90" t="s">
        <v>17</v>
      </c>
      <c r="L192" s="90" t="s">
        <v>23</v>
      </c>
      <c r="M192" s="90" t="s">
        <v>23</v>
      </c>
      <c r="N192" s="90" t="s">
        <v>17</v>
      </c>
      <c r="O192" s="90"/>
      <c r="P192" s="90"/>
      <c r="Q192" s="90"/>
      <c r="R192" s="90"/>
      <c r="S192" s="90"/>
      <c r="T192" s="90"/>
      <c r="U192" s="90"/>
      <c r="V192" s="90"/>
      <c r="W192" s="91"/>
      <c r="X192" s="91"/>
      <c r="Y192" s="93" t="n">
        <f aca="false">Z192*0.9</f>
        <v>6.48228571428572</v>
      </c>
      <c r="Z192" s="94" t="n">
        <f aca="false">IF((AM192) &gt; 3, AM192,3)</f>
        <v>7.20253968253968</v>
      </c>
      <c r="AA192" s="93" t="n">
        <f aca="false">Z192*1.1</f>
        <v>7.92279365079365</v>
      </c>
      <c r="AB192" s="95" t="n">
        <v>9</v>
      </c>
      <c r="AC192" s="96" t="n">
        <f aca="false">COUNT(AN192:BG192)</f>
        <v>10</v>
      </c>
      <c r="AD192" s="97" t="n">
        <f aca="false">COUNTIF(AN192:BG192,"&gt;0")</f>
        <v>7</v>
      </c>
      <c r="AE192" s="98" t="n">
        <f aca="false">AD192/AB192</f>
        <v>0.777777777777778</v>
      </c>
      <c r="AF192" s="98" t="n">
        <f aca="false">SLOPE(AN192:BG192,AN$13:BG$13)</f>
        <v>-0.0466666666666667</v>
      </c>
      <c r="AG192" s="98" t="n">
        <f aca="false">IF(AD192&gt;0,SUM(AN192:BG192)/AD192,-2)</f>
        <v>1.47142857142857</v>
      </c>
      <c r="AH192" s="99" t="n">
        <f aca="false">AE192/($AM192-$B$3)</f>
        <v>0.353127702507927</v>
      </c>
      <c r="AI192" s="99" t="n">
        <f aca="false">AF192/($AM192-$B$3)</f>
        <v>-0.0211876621504756</v>
      </c>
      <c r="AJ192" s="99" t="n">
        <f aca="false">AG192/($AM192-$B$3)</f>
        <v>0.668059959642548</v>
      </c>
      <c r="AK192" s="99" t="n">
        <f aca="false">SUM(AH192:AJ192)</f>
        <v>1</v>
      </c>
      <c r="AM192" s="28" t="n">
        <f aca="false">AG192+AF192+AE192+B$3</f>
        <v>7.20253968253968</v>
      </c>
      <c r="AN192" s="100" t="n">
        <f aca="false">IF(ISBLANK(E192),"", VLOOKUP(E192,$A$4:$B$8,2,FALSE()))</f>
        <v>1</v>
      </c>
      <c r="AO192" s="100" t="n">
        <f aca="false">IF(ISBLANK(F192),"", VLOOKUP(F192,$A$4:$B$8,2,FALSE()))</f>
        <v>1</v>
      </c>
      <c r="AP192" s="100" t="n">
        <f aca="false">IF(ISBLANK(G192),"", VLOOKUP(G192,$A$4:$B$8,2,FALSE()))</f>
        <v>1</v>
      </c>
      <c r="AQ192" s="100" t="n">
        <f aca="false">IF(ISBLANK(H192),"", VLOOKUP(H192,$A$4:$B$8,2,FALSE()))</f>
        <v>4</v>
      </c>
      <c r="AR192" s="100" t="n">
        <f aca="false">IF(ISBLANK(I192),"", VLOOKUP(I192,$A$4:$B$8,2,FALSE()))</f>
        <v>-1.5</v>
      </c>
      <c r="AS192" s="100" t="n">
        <f aca="false">IF(ISBLANK(J192),"", VLOOKUP(J192,$A$4:$B$8,2,FALSE()))</f>
        <v>1</v>
      </c>
      <c r="AT192" s="100" t="n">
        <f aca="false">IF(ISBLANK(K192),"", VLOOKUP(K192,$A$4:$B$8,2,FALSE()))</f>
        <v>-0.1</v>
      </c>
      <c r="AU192" s="100" t="n">
        <f aca="false">IF(ISBLANK(L192),"", VLOOKUP(L192,$A$4:$B$8,2,FALSE()))</f>
        <v>2</v>
      </c>
      <c r="AV192" s="100" t="n">
        <f aca="false">IF(ISBLANK(M192),"", VLOOKUP(M192,$A$4:$B$8,2,FALSE()))</f>
        <v>2</v>
      </c>
      <c r="AW192" s="100" t="n">
        <f aca="false">IF(ISBLANK(N192),"", VLOOKUP(N192,$A$4:$B$8,2,FALSE()))</f>
        <v>-0.1</v>
      </c>
      <c r="AX192" s="100" t="str">
        <f aca="false">IF(ISBLANK(O192),"", VLOOKUP(O192,$A$4:$B$8,2,FALSE()))</f>
        <v/>
      </c>
      <c r="AY192" s="100" t="str">
        <f aca="false">IF(ISBLANK(P192),"", VLOOKUP(P192,$A$4:$B$8,2,FALSE()))</f>
        <v/>
      </c>
      <c r="AZ192" s="100" t="str">
        <f aca="false">IF(ISBLANK(Q192),"", VLOOKUP(Q192,$A$4:$B$8,2,FALSE()))</f>
        <v/>
      </c>
      <c r="BA192" s="100" t="str">
        <f aca="false">IF(ISBLANK(R192),"", VLOOKUP(R192,$A$4:$B$8,2,FALSE()))</f>
        <v/>
      </c>
      <c r="BB192" s="100" t="str">
        <f aca="false">IF(ISBLANK(S192),"", VLOOKUP(S192,$A$4:$B$8,2,FALSE()))</f>
        <v/>
      </c>
      <c r="BC192" s="100" t="str">
        <f aca="false">IF(ISBLANK(T192),"", VLOOKUP(T192,$A$4:$B$8,2,FALSE()))</f>
        <v/>
      </c>
      <c r="BD192" s="100" t="str">
        <f aca="false">IF(ISBLANK(U192),"", VLOOKUP(U192,$A$4:$B$8,2,FALSE()))</f>
        <v/>
      </c>
      <c r="BE192" s="100" t="str">
        <f aca="false">IF(ISBLANK(V192),"", VLOOKUP(V192,$A$4:$B$8,2,FALSE()))</f>
        <v/>
      </c>
      <c r="BF192" s="100" t="str">
        <f aca="false">IF(ISBLANK(W192),"", VLOOKUP(W192,$A$4:$B$8,2,FALSE()))</f>
        <v/>
      </c>
      <c r="BG192" s="100" t="str">
        <f aca="false">IF(ISBLANK(X192),"", VLOOKUP(X192,$A$4:$B$8,2,FALSE()))</f>
        <v/>
      </c>
    </row>
    <row r="193" customFormat="false" ht="17.6" hidden="false" customHeight="true" outlineLevel="0" collapsed="false">
      <c r="A193" s="88"/>
      <c r="B193" s="88"/>
      <c r="C193" s="89"/>
      <c r="D193" s="89"/>
      <c r="E193" s="90" t="s">
        <v>20</v>
      </c>
      <c r="F193" s="90" t="s">
        <v>23</v>
      </c>
      <c r="G193" s="90" t="s">
        <v>20</v>
      </c>
      <c r="H193" s="90" t="s">
        <v>20</v>
      </c>
      <c r="I193" s="90" t="s">
        <v>23</v>
      </c>
      <c r="J193" s="90" t="s">
        <v>14</v>
      </c>
      <c r="K193" s="90" t="s">
        <v>23</v>
      </c>
      <c r="L193" s="90" t="s">
        <v>20</v>
      </c>
      <c r="M193" s="90" t="s">
        <v>14</v>
      </c>
      <c r="N193" s="90" t="s">
        <v>23</v>
      </c>
      <c r="O193" s="90" t="s">
        <v>23</v>
      </c>
      <c r="P193" s="90" t="s">
        <v>17</v>
      </c>
      <c r="Q193" s="90"/>
      <c r="R193" s="90"/>
      <c r="S193" s="90"/>
      <c r="T193" s="90"/>
      <c r="U193" s="90"/>
      <c r="V193" s="90"/>
      <c r="W193" s="91"/>
      <c r="X193" s="91"/>
      <c r="Y193" s="93" t="n">
        <f aca="false">Z193*0.9</f>
        <v>6.43618881118881</v>
      </c>
      <c r="Z193" s="94" t="n">
        <f aca="false">IF((AM193) &gt; 3, AM193,3)</f>
        <v>7.1513209013209</v>
      </c>
      <c r="AA193" s="93" t="n">
        <f aca="false">Z193*1.1</f>
        <v>7.86645299145299</v>
      </c>
      <c r="AB193" s="95" t="n">
        <v>9</v>
      </c>
      <c r="AC193" s="96" t="n">
        <f aca="false">COUNT(AN193:BG193)</f>
        <v>12</v>
      </c>
      <c r="AD193" s="97" t="n">
        <f aca="false">COUNTIF(AN193:BG193,"&gt;0")</f>
        <v>9</v>
      </c>
      <c r="AE193" s="98" t="n">
        <f aca="false">AD193/AB193</f>
        <v>1</v>
      </c>
      <c r="AF193" s="98" t="n">
        <f aca="false">SLOPE(AN193:BG193,AN$13:BG$13)</f>
        <v>-0.0597902097902098</v>
      </c>
      <c r="AG193" s="98" t="n">
        <f aca="false">IF(AD193&gt;0,SUM(AN193:BG193)/AD193,-2)</f>
        <v>1.21111111111111</v>
      </c>
      <c r="AH193" s="99" t="n">
        <f aca="false">AE193/($AM193-$B$3)</f>
        <v>0.464830699774266</v>
      </c>
      <c r="AI193" s="99" t="n">
        <f aca="false">AF193/($AM193-$B$3)</f>
        <v>-0.0277923250564334</v>
      </c>
      <c r="AJ193" s="99" t="n">
        <f aca="false">AG193/($AM193-$B$3)</f>
        <v>0.562961625282167</v>
      </c>
      <c r="AK193" s="99" t="n">
        <f aca="false">SUM(AH193:AJ193)</f>
        <v>1</v>
      </c>
      <c r="AM193" s="28" t="n">
        <f aca="false">AG193+AF193+AE193+B$3</f>
        <v>7.1513209013209</v>
      </c>
      <c r="AN193" s="100" t="n">
        <f aca="false">IF(ISBLANK(E193),"", VLOOKUP(E193,$A$4:$B$8,2,FALSE()))</f>
        <v>1</v>
      </c>
      <c r="AO193" s="100" t="n">
        <f aca="false">IF(ISBLANK(F193),"", VLOOKUP(F193,$A$4:$B$8,2,FALSE()))</f>
        <v>2</v>
      </c>
      <c r="AP193" s="100" t="n">
        <f aca="false">IF(ISBLANK(G193),"", VLOOKUP(G193,$A$4:$B$8,2,FALSE()))</f>
        <v>1</v>
      </c>
      <c r="AQ193" s="100" t="n">
        <f aca="false">IF(ISBLANK(H193),"", VLOOKUP(H193,$A$4:$B$8,2,FALSE()))</f>
        <v>1</v>
      </c>
      <c r="AR193" s="100" t="n">
        <f aca="false">IF(ISBLANK(I193),"", VLOOKUP(I193,$A$4:$B$8,2,FALSE()))</f>
        <v>2</v>
      </c>
      <c r="AS193" s="100" t="n">
        <f aca="false">IF(ISBLANK(J193),"", VLOOKUP(J193,$A$4:$B$8,2,FALSE()))</f>
        <v>-1.5</v>
      </c>
      <c r="AT193" s="100" t="n">
        <f aca="false">IF(ISBLANK(K193),"", VLOOKUP(K193,$A$4:$B$8,2,FALSE()))</f>
        <v>2</v>
      </c>
      <c r="AU193" s="100" t="n">
        <f aca="false">IF(ISBLANK(L193),"", VLOOKUP(L193,$A$4:$B$8,2,FALSE()))</f>
        <v>1</v>
      </c>
      <c r="AV193" s="100" t="n">
        <f aca="false">IF(ISBLANK(M193),"", VLOOKUP(M193,$A$4:$B$8,2,FALSE()))</f>
        <v>-1.5</v>
      </c>
      <c r="AW193" s="100" t="n">
        <f aca="false">IF(ISBLANK(N193),"", VLOOKUP(N193,$A$4:$B$8,2,FALSE()))</f>
        <v>2</v>
      </c>
      <c r="AX193" s="100" t="n">
        <f aca="false">IF(ISBLANK(O193),"", VLOOKUP(O193,$A$4:$B$8,2,FALSE()))</f>
        <v>2</v>
      </c>
      <c r="AY193" s="100" t="n">
        <f aca="false">IF(ISBLANK(P193),"", VLOOKUP(P193,$A$4:$B$8,2,FALSE()))</f>
        <v>-0.1</v>
      </c>
      <c r="AZ193" s="100" t="str">
        <f aca="false">IF(ISBLANK(Q193),"", VLOOKUP(Q193,$A$4:$B$8,2,FALSE()))</f>
        <v/>
      </c>
      <c r="BA193" s="100" t="str">
        <f aca="false">IF(ISBLANK(R193),"", VLOOKUP(R193,$A$4:$B$8,2,FALSE()))</f>
        <v/>
      </c>
      <c r="BB193" s="100" t="str">
        <f aca="false">IF(ISBLANK(S193),"", VLOOKUP(S193,$A$4:$B$8,2,FALSE()))</f>
        <v/>
      </c>
      <c r="BC193" s="100" t="str">
        <f aca="false">IF(ISBLANK(T193),"", VLOOKUP(T193,$A$4:$B$8,2,FALSE()))</f>
        <v/>
      </c>
      <c r="BD193" s="100" t="str">
        <f aca="false">IF(ISBLANK(U193),"", VLOOKUP(U193,$A$4:$B$8,2,FALSE()))</f>
        <v/>
      </c>
      <c r="BE193" s="100" t="str">
        <f aca="false">IF(ISBLANK(V193),"", VLOOKUP(V193,$A$4:$B$8,2,FALSE()))</f>
        <v/>
      </c>
      <c r="BF193" s="100" t="str">
        <f aca="false">IF(ISBLANK(W193),"", VLOOKUP(W193,$A$4:$B$8,2,FALSE()))</f>
        <v/>
      </c>
      <c r="BG193" s="100" t="str">
        <f aca="false">IF(ISBLANK(X193),"", VLOOKUP(X193,$A$4:$B$8,2,FALSE()))</f>
        <v/>
      </c>
    </row>
    <row r="194" customFormat="false" ht="17.6" hidden="false" customHeight="true" outlineLevel="0" collapsed="false">
      <c r="A194" s="88"/>
      <c r="B194" s="88"/>
      <c r="C194" s="89"/>
      <c r="D194" s="89"/>
      <c r="E194" s="90" t="s">
        <v>20</v>
      </c>
      <c r="F194" s="90" t="s">
        <v>23</v>
      </c>
      <c r="G194" s="90" t="s">
        <v>20</v>
      </c>
      <c r="H194" s="90" t="s">
        <v>23</v>
      </c>
      <c r="I194" s="90" t="s">
        <v>26</v>
      </c>
      <c r="J194" s="90" t="s">
        <v>17</v>
      </c>
      <c r="K194" s="90" t="s">
        <v>23</v>
      </c>
      <c r="L194" s="90" t="s">
        <v>20</v>
      </c>
      <c r="M194" s="90" t="s">
        <v>23</v>
      </c>
      <c r="N194" s="90" t="s">
        <v>17</v>
      </c>
      <c r="O194" s="90"/>
      <c r="P194" s="90"/>
      <c r="Q194" s="90"/>
      <c r="R194" s="90"/>
      <c r="S194" s="90"/>
      <c r="T194" s="90"/>
      <c r="U194" s="90"/>
      <c r="V194" s="90"/>
      <c r="W194" s="91"/>
      <c r="X194" s="91"/>
      <c r="Y194" s="93" t="n">
        <f aca="false">Z194*0.9</f>
        <v>6.88863636363636</v>
      </c>
      <c r="Z194" s="94" t="n">
        <f aca="false">IF((AM194) &gt; 3, AM194,3)</f>
        <v>7.6540404040404</v>
      </c>
      <c r="AA194" s="93" t="n">
        <f aca="false">Z194*1.1</f>
        <v>8.41944444444444</v>
      </c>
      <c r="AB194" s="95" t="n">
        <v>9</v>
      </c>
      <c r="AC194" s="96" t="n">
        <f aca="false">COUNT(AN194:BG194)</f>
        <v>10</v>
      </c>
      <c r="AD194" s="97" t="n">
        <f aca="false">COUNTIF(AN194:BG194,"&gt;0")</f>
        <v>8</v>
      </c>
      <c r="AE194" s="98" t="n">
        <f aca="false">AD194/AB194</f>
        <v>0.888888888888889</v>
      </c>
      <c r="AF194" s="98" t="n">
        <f aca="false">SLOPE(AN194:BG194,AN$13:BG$13)</f>
        <v>-0.0848484848484848</v>
      </c>
      <c r="AG194" s="98" t="n">
        <f aca="false">IF(AD194&gt;0,SUM(AN194:BG194)/AD194,-2)</f>
        <v>1.85</v>
      </c>
      <c r="AH194" s="99" t="n">
        <f aca="false">AE194/($AM194-$B$3)</f>
        <v>0.334919124643197</v>
      </c>
      <c r="AI194" s="99" t="n">
        <f aca="false">AF194/($AM194-$B$3)</f>
        <v>-0.0319695528068506</v>
      </c>
      <c r="AJ194" s="99" t="n">
        <f aca="false">AG194/($AM194-$B$3)</f>
        <v>0.697050428163654</v>
      </c>
      <c r="AK194" s="99" t="n">
        <f aca="false">SUM(AH194:AJ194)</f>
        <v>1</v>
      </c>
      <c r="AM194" s="28" t="n">
        <f aca="false">AG194+AF194+AE194+B$3</f>
        <v>7.6540404040404</v>
      </c>
      <c r="AN194" s="100" t="n">
        <f aca="false">IF(ISBLANK(E194),"", VLOOKUP(E194,$A$4:$B$8,2,FALSE()))</f>
        <v>1</v>
      </c>
      <c r="AO194" s="100" t="n">
        <f aca="false">IF(ISBLANK(F194),"", VLOOKUP(F194,$A$4:$B$8,2,FALSE()))</f>
        <v>2</v>
      </c>
      <c r="AP194" s="100" t="n">
        <f aca="false">IF(ISBLANK(G194),"", VLOOKUP(G194,$A$4:$B$8,2,FALSE()))</f>
        <v>1</v>
      </c>
      <c r="AQ194" s="100" t="n">
        <f aca="false">IF(ISBLANK(H194),"", VLOOKUP(H194,$A$4:$B$8,2,FALSE()))</f>
        <v>2</v>
      </c>
      <c r="AR194" s="100" t="n">
        <f aca="false">IF(ISBLANK(I194),"", VLOOKUP(I194,$A$4:$B$8,2,FALSE()))</f>
        <v>4</v>
      </c>
      <c r="AS194" s="100" t="n">
        <f aca="false">IF(ISBLANK(J194),"", VLOOKUP(J194,$A$4:$B$8,2,FALSE()))</f>
        <v>-0.1</v>
      </c>
      <c r="AT194" s="100" t="n">
        <f aca="false">IF(ISBLANK(K194),"", VLOOKUP(K194,$A$4:$B$8,2,FALSE()))</f>
        <v>2</v>
      </c>
      <c r="AU194" s="100" t="n">
        <f aca="false">IF(ISBLANK(L194),"", VLOOKUP(L194,$A$4:$B$8,2,FALSE()))</f>
        <v>1</v>
      </c>
      <c r="AV194" s="100" t="n">
        <f aca="false">IF(ISBLANK(M194),"", VLOOKUP(M194,$A$4:$B$8,2,FALSE()))</f>
        <v>2</v>
      </c>
      <c r="AW194" s="100" t="n">
        <f aca="false">IF(ISBLANK(N194),"", VLOOKUP(N194,$A$4:$B$8,2,FALSE()))</f>
        <v>-0.1</v>
      </c>
      <c r="AX194" s="100" t="str">
        <f aca="false">IF(ISBLANK(O194),"", VLOOKUP(O194,$A$4:$B$8,2,FALSE()))</f>
        <v/>
      </c>
      <c r="AY194" s="100" t="str">
        <f aca="false">IF(ISBLANK(P194),"", VLOOKUP(P194,$A$4:$B$8,2,FALSE()))</f>
        <v/>
      </c>
      <c r="AZ194" s="100" t="str">
        <f aca="false">IF(ISBLANK(Q194),"", VLOOKUP(Q194,$A$4:$B$8,2,FALSE()))</f>
        <v/>
      </c>
      <c r="BA194" s="100" t="str">
        <f aca="false">IF(ISBLANK(R194),"", VLOOKUP(R194,$A$4:$B$8,2,FALSE()))</f>
        <v/>
      </c>
      <c r="BB194" s="100" t="str">
        <f aca="false">IF(ISBLANK(S194),"", VLOOKUP(S194,$A$4:$B$8,2,FALSE()))</f>
        <v/>
      </c>
      <c r="BC194" s="100" t="str">
        <f aca="false">IF(ISBLANK(T194),"", VLOOKUP(T194,$A$4:$B$8,2,FALSE()))</f>
        <v/>
      </c>
      <c r="BD194" s="100" t="str">
        <f aca="false">IF(ISBLANK(U194),"", VLOOKUP(U194,$A$4:$B$8,2,FALSE()))</f>
        <v/>
      </c>
      <c r="BE194" s="100" t="str">
        <f aca="false">IF(ISBLANK(V194),"", VLOOKUP(V194,$A$4:$B$8,2,FALSE()))</f>
        <v/>
      </c>
      <c r="BF194" s="100" t="str">
        <f aca="false">IF(ISBLANK(W194),"", VLOOKUP(W194,$A$4:$B$8,2,FALSE()))</f>
        <v/>
      </c>
      <c r="BG194" s="100" t="str">
        <f aca="false">IF(ISBLANK(X194),"", VLOOKUP(X194,$A$4:$B$8,2,FALSE()))</f>
        <v/>
      </c>
    </row>
    <row r="195" customFormat="false" ht="17.6" hidden="false" customHeight="true" outlineLevel="0" collapsed="false">
      <c r="A195" s="88"/>
      <c r="B195" s="88"/>
      <c r="C195" s="89"/>
      <c r="D195" s="89"/>
      <c r="E195" s="90" t="s">
        <v>20</v>
      </c>
      <c r="F195" s="90" t="s">
        <v>20</v>
      </c>
      <c r="G195" s="90" t="s">
        <v>20</v>
      </c>
      <c r="H195" s="90" t="s">
        <v>20</v>
      </c>
      <c r="I195" s="90" t="s">
        <v>23</v>
      </c>
      <c r="J195" s="90" t="s">
        <v>23</v>
      </c>
      <c r="K195" s="90" t="s">
        <v>20</v>
      </c>
      <c r="L195" s="90" t="s">
        <v>26</v>
      </c>
      <c r="M195" s="90" t="s">
        <v>20</v>
      </c>
      <c r="N195" s="90" t="s">
        <v>26</v>
      </c>
      <c r="O195" s="90" t="s">
        <v>23</v>
      </c>
      <c r="P195" s="90" t="s">
        <v>26</v>
      </c>
      <c r="Q195" s="90" t="s">
        <v>20</v>
      </c>
      <c r="R195" s="90"/>
      <c r="S195" s="90"/>
      <c r="T195" s="90"/>
      <c r="U195" s="90"/>
      <c r="V195" s="90"/>
      <c r="W195" s="91"/>
      <c r="X195" s="91"/>
      <c r="Y195" s="93" t="n">
        <f aca="false">Z195*0.9</f>
        <v>7.66923076923077</v>
      </c>
      <c r="Z195" s="94" t="n">
        <f aca="false">IF((AM195) &gt; 3, AM195,3)</f>
        <v>8.52136752136752</v>
      </c>
      <c r="AA195" s="93" t="n">
        <f aca="false">Z195*1.1</f>
        <v>9.37350427350427</v>
      </c>
      <c r="AB195" s="95" t="n">
        <v>9</v>
      </c>
      <c r="AC195" s="96" t="n">
        <f aca="false">COUNT(AN195:BG195)</f>
        <v>13</v>
      </c>
      <c r="AD195" s="97" t="n">
        <f aca="false">COUNTIF(AN195:BG195,"&gt;0")</f>
        <v>13</v>
      </c>
      <c r="AE195" s="98" t="n">
        <f aca="false">AD195/AB195</f>
        <v>1.44444444444444</v>
      </c>
      <c r="AF195" s="98" t="n">
        <f aca="false">SLOPE(AN195:BG195,AN$13:BG$13)</f>
        <v>0.153846153846154</v>
      </c>
      <c r="AG195" s="98" t="n">
        <f aca="false">IF(AD195&gt;0,SUM(AN195:BG195)/AD195,-2)</f>
        <v>1.92307692307692</v>
      </c>
      <c r="AH195" s="99" t="n">
        <f aca="false">AE195/($AM195-$B$3)</f>
        <v>0.410194174757282</v>
      </c>
      <c r="AI195" s="99" t="n">
        <f aca="false">AF195/($AM195-$B$3)</f>
        <v>0.0436893203883495</v>
      </c>
      <c r="AJ195" s="99" t="n">
        <f aca="false">AG195/($AM195-$B$3)</f>
        <v>0.546116504854369</v>
      </c>
      <c r="AK195" s="99" t="n">
        <f aca="false">SUM(AH195:AJ195)</f>
        <v>1</v>
      </c>
      <c r="AM195" s="28" t="n">
        <f aca="false">AG195+AF195+AE195+B$3</f>
        <v>8.52136752136752</v>
      </c>
      <c r="AN195" s="100" t="n">
        <f aca="false">IF(ISBLANK(E195),"", VLOOKUP(E195,$A$4:$B$8,2,FALSE()))</f>
        <v>1</v>
      </c>
      <c r="AO195" s="100" t="n">
        <f aca="false">IF(ISBLANK(F195),"", VLOOKUP(F195,$A$4:$B$8,2,FALSE()))</f>
        <v>1</v>
      </c>
      <c r="AP195" s="100" t="n">
        <f aca="false">IF(ISBLANK(G195),"", VLOOKUP(G195,$A$4:$B$8,2,FALSE()))</f>
        <v>1</v>
      </c>
      <c r="AQ195" s="100" t="n">
        <f aca="false">IF(ISBLANK(H195),"", VLOOKUP(H195,$A$4:$B$8,2,FALSE()))</f>
        <v>1</v>
      </c>
      <c r="AR195" s="100" t="n">
        <f aca="false">IF(ISBLANK(I195),"", VLOOKUP(I195,$A$4:$B$8,2,FALSE()))</f>
        <v>2</v>
      </c>
      <c r="AS195" s="100" t="n">
        <f aca="false">IF(ISBLANK(J195),"", VLOOKUP(J195,$A$4:$B$8,2,FALSE()))</f>
        <v>2</v>
      </c>
      <c r="AT195" s="100" t="n">
        <f aca="false">IF(ISBLANK(K195),"", VLOOKUP(K195,$A$4:$B$8,2,FALSE()))</f>
        <v>1</v>
      </c>
      <c r="AU195" s="100" t="n">
        <f aca="false">IF(ISBLANK(L195),"", VLOOKUP(L195,$A$4:$B$8,2,FALSE()))</f>
        <v>4</v>
      </c>
      <c r="AV195" s="100" t="n">
        <f aca="false">IF(ISBLANK(M195),"", VLOOKUP(M195,$A$4:$B$8,2,FALSE()))</f>
        <v>1</v>
      </c>
      <c r="AW195" s="100" t="n">
        <f aca="false">IF(ISBLANK(N195),"", VLOOKUP(N195,$A$4:$B$8,2,FALSE()))</f>
        <v>4</v>
      </c>
      <c r="AX195" s="100" t="n">
        <f aca="false">IF(ISBLANK(O195),"", VLOOKUP(O195,$A$4:$B$8,2,FALSE()))</f>
        <v>2</v>
      </c>
      <c r="AY195" s="100" t="n">
        <f aca="false">IF(ISBLANK(P195),"", VLOOKUP(P195,$A$4:$B$8,2,FALSE()))</f>
        <v>4</v>
      </c>
      <c r="AZ195" s="100" t="n">
        <f aca="false">IF(ISBLANK(Q195),"", VLOOKUP(Q195,$A$4:$B$8,2,FALSE()))</f>
        <v>1</v>
      </c>
      <c r="BA195" s="100" t="str">
        <f aca="false">IF(ISBLANK(R195),"", VLOOKUP(R195,$A$4:$B$8,2,FALSE()))</f>
        <v/>
      </c>
      <c r="BB195" s="100" t="str">
        <f aca="false">IF(ISBLANK(S195),"", VLOOKUP(S195,$A$4:$B$8,2,FALSE()))</f>
        <v/>
      </c>
      <c r="BC195" s="100" t="str">
        <f aca="false">IF(ISBLANK(T195),"", VLOOKUP(T195,$A$4:$B$8,2,FALSE()))</f>
        <v/>
      </c>
      <c r="BD195" s="100" t="str">
        <f aca="false">IF(ISBLANK(U195),"", VLOOKUP(U195,$A$4:$B$8,2,FALSE()))</f>
        <v/>
      </c>
      <c r="BE195" s="100" t="str">
        <f aca="false">IF(ISBLANK(V195),"", VLOOKUP(V195,$A$4:$B$8,2,FALSE()))</f>
        <v/>
      </c>
      <c r="BF195" s="100" t="str">
        <f aca="false">IF(ISBLANK(W195),"", VLOOKUP(W195,$A$4:$B$8,2,FALSE()))</f>
        <v/>
      </c>
      <c r="BG195" s="100" t="str">
        <f aca="false">IF(ISBLANK(X195),"", VLOOKUP(X195,$A$4:$B$8,2,FALSE()))</f>
        <v/>
      </c>
    </row>
    <row r="196" customFormat="false" ht="17.6" hidden="false" customHeight="true" outlineLevel="0" collapsed="false">
      <c r="A196" s="88"/>
      <c r="B196" s="88"/>
      <c r="C196" s="89"/>
      <c r="D196" s="89"/>
      <c r="E196" s="90" t="s">
        <v>20</v>
      </c>
      <c r="F196" s="90" t="s">
        <v>20</v>
      </c>
      <c r="G196" s="90" t="s">
        <v>20</v>
      </c>
      <c r="H196" s="90" t="s">
        <v>20</v>
      </c>
      <c r="I196" s="90" t="s">
        <v>23</v>
      </c>
      <c r="J196" s="90" t="s">
        <v>20</v>
      </c>
      <c r="K196" s="90" t="s">
        <v>20</v>
      </c>
      <c r="L196" s="90" t="s">
        <v>17</v>
      </c>
      <c r="M196" s="90" t="s">
        <v>23</v>
      </c>
      <c r="N196" s="90" t="s">
        <v>20</v>
      </c>
      <c r="O196" s="90" t="s">
        <v>20</v>
      </c>
      <c r="P196" s="90"/>
      <c r="Q196" s="90"/>
      <c r="R196" s="90"/>
      <c r="S196" s="90"/>
      <c r="T196" s="90"/>
      <c r="U196" s="90"/>
      <c r="V196" s="90"/>
      <c r="W196" s="91"/>
      <c r="X196" s="91"/>
      <c r="Y196" s="93" t="n">
        <f aca="false">Z196*0.9</f>
        <v>6.56936363636364</v>
      </c>
      <c r="Z196" s="94" t="n">
        <f aca="false">IF((AM196) &gt; 3, AM196,3)</f>
        <v>7.29929292929293</v>
      </c>
      <c r="AA196" s="93" t="n">
        <f aca="false">Z196*1.1</f>
        <v>8.02922222222222</v>
      </c>
      <c r="AB196" s="95" t="n">
        <v>9</v>
      </c>
      <c r="AC196" s="96" t="n">
        <f aca="false">COUNT(AN196:BG196)</f>
        <v>11</v>
      </c>
      <c r="AD196" s="97" t="n">
        <f aca="false">COUNTIF(AN196:BG196,"&gt;0")</f>
        <v>10</v>
      </c>
      <c r="AE196" s="98" t="n">
        <f aca="false">AD196/AB196</f>
        <v>1.11111111111111</v>
      </c>
      <c r="AF196" s="98" t="n">
        <f aca="false">SLOPE(AN196:BG196,AN$13:BG$13)</f>
        <v>-0.00181818181818182</v>
      </c>
      <c r="AG196" s="98" t="n">
        <f aca="false">IF(AD196&gt;0,SUM(AN196:BG196)/AD196,-2)</f>
        <v>1.19</v>
      </c>
      <c r="AH196" s="99" t="n">
        <f aca="false">AE196/($AM196-$B$3)</f>
        <v>0.483240346175812</v>
      </c>
      <c r="AI196" s="99" t="n">
        <f aca="false">AF196/($AM196-$B$3)</f>
        <v>-0.000790756930105873</v>
      </c>
      <c r="AJ196" s="99" t="n">
        <f aca="false">AG196/($AM196-$B$3)</f>
        <v>0.517550410754294</v>
      </c>
      <c r="AK196" s="99" t="n">
        <f aca="false">SUM(AH196:AJ196)</f>
        <v>1</v>
      </c>
      <c r="AM196" s="28" t="n">
        <f aca="false">AG196+AF196+AE196+B$3</f>
        <v>7.29929292929293</v>
      </c>
      <c r="AN196" s="100" t="n">
        <f aca="false">IF(ISBLANK(E196),"", VLOOKUP(E196,$A$4:$B$8,2,FALSE()))</f>
        <v>1</v>
      </c>
      <c r="AO196" s="100" t="n">
        <f aca="false">IF(ISBLANK(F196),"", VLOOKUP(F196,$A$4:$B$8,2,FALSE()))</f>
        <v>1</v>
      </c>
      <c r="AP196" s="100" t="n">
        <f aca="false">IF(ISBLANK(G196),"", VLOOKUP(G196,$A$4:$B$8,2,FALSE()))</f>
        <v>1</v>
      </c>
      <c r="AQ196" s="100" t="n">
        <f aca="false">IF(ISBLANK(H196),"", VLOOKUP(H196,$A$4:$B$8,2,FALSE()))</f>
        <v>1</v>
      </c>
      <c r="AR196" s="100" t="n">
        <f aca="false">IF(ISBLANK(I196),"", VLOOKUP(I196,$A$4:$B$8,2,FALSE()))</f>
        <v>2</v>
      </c>
      <c r="AS196" s="100" t="n">
        <f aca="false">IF(ISBLANK(J196),"", VLOOKUP(J196,$A$4:$B$8,2,FALSE()))</f>
        <v>1</v>
      </c>
      <c r="AT196" s="100" t="n">
        <f aca="false">IF(ISBLANK(K196),"", VLOOKUP(K196,$A$4:$B$8,2,FALSE()))</f>
        <v>1</v>
      </c>
      <c r="AU196" s="100" t="n">
        <f aca="false">IF(ISBLANK(L196),"", VLOOKUP(L196,$A$4:$B$8,2,FALSE()))</f>
        <v>-0.1</v>
      </c>
      <c r="AV196" s="100" t="n">
        <f aca="false">IF(ISBLANK(M196),"", VLOOKUP(M196,$A$4:$B$8,2,FALSE()))</f>
        <v>2</v>
      </c>
      <c r="AW196" s="100" t="n">
        <f aca="false">IF(ISBLANK(N196),"", VLOOKUP(N196,$A$4:$B$8,2,FALSE()))</f>
        <v>1</v>
      </c>
      <c r="AX196" s="100" t="n">
        <f aca="false">IF(ISBLANK(O196),"", VLOOKUP(O196,$A$4:$B$8,2,FALSE()))</f>
        <v>1</v>
      </c>
      <c r="AY196" s="100" t="str">
        <f aca="false">IF(ISBLANK(P196),"", VLOOKUP(P196,$A$4:$B$8,2,FALSE()))</f>
        <v/>
      </c>
      <c r="AZ196" s="100" t="str">
        <f aca="false">IF(ISBLANK(Q196),"", VLOOKUP(Q196,$A$4:$B$8,2,FALSE()))</f>
        <v/>
      </c>
      <c r="BA196" s="100" t="str">
        <f aca="false">IF(ISBLANK(R196),"", VLOOKUP(R196,$A$4:$B$8,2,FALSE()))</f>
        <v/>
      </c>
      <c r="BB196" s="100" t="str">
        <f aca="false">IF(ISBLANK(S196),"", VLOOKUP(S196,$A$4:$B$8,2,FALSE()))</f>
        <v/>
      </c>
      <c r="BC196" s="100" t="str">
        <f aca="false">IF(ISBLANK(T196),"", VLOOKUP(T196,$A$4:$B$8,2,FALSE()))</f>
        <v/>
      </c>
      <c r="BD196" s="100" t="str">
        <f aca="false">IF(ISBLANK(U196),"", VLOOKUP(U196,$A$4:$B$8,2,FALSE()))</f>
        <v/>
      </c>
      <c r="BE196" s="100" t="str">
        <f aca="false">IF(ISBLANK(V196),"", VLOOKUP(V196,$A$4:$B$8,2,FALSE()))</f>
        <v/>
      </c>
      <c r="BF196" s="100" t="str">
        <f aca="false">IF(ISBLANK(W196),"", VLOOKUP(W196,$A$4:$B$8,2,FALSE()))</f>
        <v/>
      </c>
      <c r="BG196" s="100" t="str">
        <f aca="false">IF(ISBLANK(X196),"", VLOOKUP(X196,$A$4:$B$8,2,FALSE()))</f>
        <v/>
      </c>
    </row>
    <row r="197" customFormat="false" ht="17.6" hidden="false" customHeight="true" outlineLevel="0" collapsed="false">
      <c r="A197" s="88"/>
      <c r="B197" s="88"/>
      <c r="C197" s="89"/>
      <c r="D197" s="89"/>
      <c r="E197" s="90" t="s">
        <v>20</v>
      </c>
      <c r="F197" s="90" t="s">
        <v>20</v>
      </c>
      <c r="G197" s="90" t="s">
        <v>14</v>
      </c>
      <c r="H197" s="90" t="s">
        <v>20</v>
      </c>
      <c r="I197" s="90" t="s">
        <v>14</v>
      </c>
      <c r="J197" s="90" t="s">
        <v>20</v>
      </c>
      <c r="K197" s="90" t="s">
        <v>20</v>
      </c>
      <c r="L197" s="90" t="s">
        <v>14</v>
      </c>
      <c r="M197" s="90" t="s">
        <v>14</v>
      </c>
      <c r="N197" s="90" t="s">
        <v>23</v>
      </c>
      <c r="O197" s="90" t="s">
        <v>17</v>
      </c>
      <c r="P197" s="90"/>
      <c r="Q197" s="90"/>
      <c r="R197" s="90"/>
      <c r="S197" s="90"/>
      <c r="T197" s="90"/>
      <c r="U197" s="90"/>
      <c r="V197" s="90"/>
      <c r="W197" s="91"/>
      <c r="X197" s="91"/>
      <c r="Y197" s="93" t="n">
        <f aca="false">Z197*0.9</f>
        <v>5.20227272727273</v>
      </c>
      <c r="Z197" s="94" t="n">
        <f aca="false">IF((AM197) &gt; 3, AM197,3)</f>
        <v>5.78030303030303</v>
      </c>
      <c r="AA197" s="93" t="n">
        <f aca="false">Z197*1.1</f>
        <v>6.35833333333333</v>
      </c>
      <c r="AB197" s="95" t="n">
        <v>9</v>
      </c>
      <c r="AC197" s="96" t="n">
        <f aca="false">COUNT(AN197:BG197)</f>
        <v>11</v>
      </c>
      <c r="AD197" s="97" t="n">
        <f aca="false">COUNTIF(AN197:BG197,"&gt;0")</f>
        <v>6</v>
      </c>
      <c r="AE197" s="98" t="n">
        <f aca="false">AD197/AB197</f>
        <v>0.666666666666667</v>
      </c>
      <c r="AF197" s="98" t="n">
        <f aca="false">SLOPE(AN197:BG197,AN$13:BG$13)</f>
        <v>-0.0363636363636364</v>
      </c>
      <c r="AG197" s="98" t="n">
        <f aca="false">IF(AD197&gt;0,SUM(AN197:BG197)/AD197,-2)</f>
        <v>0.15</v>
      </c>
      <c r="AH197" s="99" t="n">
        <f aca="false">AE197/($AM197-$B$3)</f>
        <v>0.854368932038835</v>
      </c>
      <c r="AI197" s="99" t="n">
        <f aca="false">AF197/($AM197-$B$3)</f>
        <v>-0.0466019417475728</v>
      </c>
      <c r="AJ197" s="99" t="n">
        <f aca="false">AG197/($AM197-$B$3)</f>
        <v>0.192233009708738</v>
      </c>
      <c r="AK197" s="99" t="n">
        <f aca="false">SUM(AH197:AJ197)</f>
        <v>1</v>
      </c>
      <c r="AM197" s="28" t="n">
        <f aca="false">AG197+AF197+AE197+B$3</f>
        <v>5.78030303030303</v>
      </c>
      <c r="AN197" s="100" t="n">
        <f aca="false">IF(ISBLANK(E197),"", VLOOKUP(E197,$A$4:$B$8,2,FALSE()))</f>
        <v>1</v>
      </c>
      <c r="AO197" s="100" t="n">
        <f aca="false">IF(ISBLANK(F197),"", VLOOKUP(F197,$A$4:$B$8,2,FALSE()))</f>
        <v>1</v>
      </c>
      <c r="AP197" s="100" t="n">
        <f aca="false">IF(ISBLANK(G197),"", VLOOKUP(G197,$A$4:$B$8,2,FALSE()))</f>
        <v>-1.5</v>
      </c>
      <c r="AQ197" s="100" t="n">
        <f aca="false">IF(ISBLANK(H197),"", VLOOKUP(H197,$A$4:$B$8,2,FALSE()))</f>
        <v>1</v>
      </c>
      <c r="AR197" s="100" t="n">
        <f aca="false">IF(ISBLANK(I197),"", VLOOKUP(I197,$A$4:$B$8,2,FALSE()))</f>
        <v>-1.5</v>
      </c>
      <c r="AS197" s="100" t="n">
        <f aca="false">IF(ISBLANK(J197),"", VLOOKUP(J197,$A$4:$B$8,2,FALSE()))</f>
        <v>1</v>
      </c>
      <c r="AT197" s="100" t="n">
        <f aca="false">IF(ISBLANK(K197),"", VLOOKUP(K197,$A$4:$B$8,2,FALSE()))</f>
        <v>1</v>
      </c>
      <c r="AU197" s="100" t="n">
        <f aca="false">IF(ISBLANK(L197),"", VLOOKUP(L197,$A$4:$B$8,2,FALSE()))</f>
        <v>-1.5</v>
      </c>
      <c r="AV197" s="100" t="n">
        <f aca="false">IF(ISBLANK(M197),"", VLOOKUP(M197,$A$4:$B$8,2,FALSE()))</f>
        <v>-1.5</v>
      </c>
      <c r="AW197" s="100" t="n">
        <f aca="false">IF(ISBLANK(N197),"", VLOOKUP(N197,$A$4:$B$8,2,FALSE()))</f>
        <v>2</v>
      </c>
      <c r="AX197" s="100" t="n">
        <f aca="false">IF(ISBLANK(O197),"", VLOOKUP(O197,$A$4:$B$8,2,FALSE()))</f>
        <v>-0.1</v>
      </c>
      <c r="AY197" s="100" t="str">
        <f aca="false">IF(ISBLANK(P197),"", VLOOKUP(P197,$A$4:$B$8,2,FALSE()))</f>
        <v/>
      </c>
      <c r="AZ197" s="100" t="str">
        <f aca="false">IF(ISBLANK(Q197),"", VLOOKUP(Q197,$A$4:$B$8,2,FALSE()))</f>
        <v/>
      </c>
      <c r="BA197" s="100" t="str">
        <f aca="false">IF(ISBLANK(R197),"", VLOOKUP(R197,$A$4:$B$8,2,FALSE()))</f>
        <v/>
      </c>
      <c r="BB197" s="100" t="str">
        <f aca="false">IF(ISBLANK(S197),"", VLOOKUP(S197,$A$4:$B$8,2,FALSE()))</f>
        <v/>
      </c>
      <c r="BC197" s="100" t="str">
        <f aca="false">IF(ISBLANK(T197),"", VLOOKUP(T197,$A$4:$B$8,2,FALSE()))</f>
        <v/>
      </c>
      <c r="BD197" s="100" t="str">
        <f aca="false">IF(ISBLANK(U197),"", VLOOKUP(U197,$A$4:$B$8,2,FALSE()))</f>
        <v/>
      </c>
      <c r="BE197" s="100" t="str">
        <f aca="false">IF(ISBLANK(V197),"", VLOOKUP(V197,$A$4:$B$8,2,FALSE()))</f>
        <v/>
      </c>
      <c r="BF197" s="100" t="str">
        <f aca="false">IF(ISBLANK(W197),"", VLOOKUP(W197,$A$4:$B$8,2,FALSE()))</f>
        <v/>
      </c>
      <c r="BG197" s="100" t="str">
        <f aca="false">IF(ISBLANK(X197),"", VLOOKUP(X197,$A$4:$B$8,2,FALSE()))</f>
        <v/>
      </c>
    </row>
    <row r="198" customFormat="false" ht="17.6" hidden="false" customHeight="true" outlineLevel="0" collapsed="false">
      <c r="A198" s="88"/>
      <c r="B198" s="88"/>
      <c r="C198" s="89"/>
      <c r="D198" s="89"/>
      <c r="E198" s="90" t="s">
        <v>20</v>
      </c>
      <c r="F198" s="90" t="s">
        <v>20</v>
      </c>
      <c r="G198" s="90" t="s">
        <v>20</v>
      </c>
      <c r="H198" s="90" t="s">
        <v>20</v>
      </c>
      <c r="I198" s="90" t="s">
        <v>20</v>
      </c>
      <c r="J198" s="90" t="s">
        <v>20</v>
      </c>
      <c r="K198" s="90" t="s">
        <v>20</v>
      </c>
      <c r="L198" s="90" t="s">
        <v>17</v>
      </c>
      <c r="M198" s="90"/>
      <c r="N198" s="90"/>
      <c r="O198" s="90"/>
      <c r="P198" s="90"/>
      <c r="Q198" s="90"/>
      <c r="R198" s="90"/>
      <c r="S198" s="90"/>
      <c r="T198" s="90"/>
      <c r="U198" s="90"/>
      <c r="V198" s="90"/>
      <c r="W198" s="91"/>
      <c r="X198" s="91"/>
      <c r="Y198" s="93" t="n">
        <f aca="false">Z198*0.9</f>
        <v>6.00464285714286</v>
      </c>
      <c r="Z198" s="94" t="n">
        <f aca="false">IF((AM198) &gt; 3, AM198,3)</f>
        <v>6.6718253968254</v>
      </c>
      <c r="AA198" s="93" t="n">
        <f aca="false">Z198*1.1</f>
        <v>7.33900793650794</v>
      </c>
      <c r="AB198" s="95" t="n">
        <v>9</v>
      </c>
      <c r="AC198" s="96" t="n">
        <f aca="false">COUNT(AN198:BG198)</f>
        <v>8</v>
      </c>
      <c r="AD198" s="97" t="n">
        <f aca="false">COUNTIF(AN198:BG198,"&gt;0")</f>
        <v>7</v>
      </c>
      <c r="AE198" s="98" t="n">
        <f aca="false">AD198/AB198</f>
        <v>0.777777777777778</v>
      </c>
      <c r="AF198" s="98" t="n">
        <f aca="false">SLOPE(AN198:BG198,AN$13:BG$13)</f>
        <v>-0.0916666666666667</v>
      </c>
      <c r="AG198" s="98" t="n">
        <f aca="false">IF(AD198&gt;0,SUM(AN198:BG198)/AD198,-2)</f>
        <v>0.985714285714286</v>
      </c>
      <c r="AH198" s="99" t="n">
        <f aca="false">AE198/($AM198-$B$3)</f>
        <v>0.465226679325896</v>
      </c>
      <c r="AI198" s="99" t="n">
        <f aca="false">AF198/($AM198-$B$3)</f>
        <v>-0.0548302872062663</v>
      </c>
      <c r="AJ198" s="99" t="n">
        <f aca="false">AG198/($AM198-$B$3)</f>
        <v>0.58960360788037</v>
      </c>
      <c r="AK198" s="99" t="n">
        <f aca="false">SUM(AH198:AJ198)</f>
        <v>1</v>
      </c>
      <c r="AM198" s="28" t="n">
        <f aca="false">AG198+AF198+AE198+B$3</f>
        <v>6.6718253968254</v>
      </c>
      <c r="AN198" s="100" t="n">
        <f aca="false">IF(ISBLANK(E198),"", VLOOKUP(E198,$A$4:$B$8,2,FALSE()))</f>
        <v>1</v>
      </c>
      <c r="AO198" s="100" t="n">
        <f aca="false">IF(ISBLANK(F198),"", VLOOKUP(F198,$A$4:$B$8,2,FALSE()))</f>
        <v>1</v>
      </c>
      <c r="AP198" s="100" t="n">
        <f aca="false">IF(ISBLANK(G198),"", VLOOKUP(G198,$A$4:$B$8,2,FALSE()))</f>
        <v>1</v>
      </c>
      <c r="AQ198" s="100" t="n">
        <f aca="false">IF(ISBLANK(H198),"", VLOOKUP(H198,$A$4:$B$8,2,FALSE()))</f>
        <v>1</v>
      </c>
      <c r="AR198" s="100" t="n">
        <f aca="false">IF(ISBLANK(I198),"", VLOOKUP(I198,$A$4:$B$8,2,FALSE()))</f>
        <v>1</v>
      </c>
      <c r="AS198" s="100" t="n">
        <f aca="false">IF(ISBLANK(J198),"", VLOOKUP(J198,$A$4:$B$8,2,FALSE()))</f>
        <v>1</v>
      </c>
      <c r="AT198" s="100" t="n">
        <f aca="false">IF(ISBLANK(K198),"", VLOOKUP(K198,$A$4:$B$8,2,FALSE()))</f>
        <v>1</v>
      </c>
      <c r="AU198" s="100" t="n">
        <f aca="false">IF(ISBLANK(L198),"", VLOOKUP(L198,$A$4:$B$8,2,FALSE()))</f>
        <v>-0.1</v>
      </c>
      <c r="AV198" s="100" t="str">
        <f aca="false">IF(ISBLANK(M198),"", VLOOKUP(M198,$A$4:$B$8,2,FALSE()))</f>
        <v/>
      </c>
      <c r="AW198" s="100" t="str">
        <f aca="false">IF(ISBLANK(N198),"", VLOOKUP(N198,$A$4:$B$8,2,FALSE()))</f>
        <v/>
      </c>
      <c r="AX198" s="100" t="str">
        <f aca="false">IF(ISBLANK(O198),"", VLOOKUP(O198,$A$4:$B$8,2,FALSE()))</f>
        <v/>
      </c>
      <c r="AY198" s="100" t="str">
        <f aca="false">IF(ISBLANK(P198),"", VLOOKUP(P198,$A$4:$B$8,2,FALSE()))</f>
        <v/>
      </c>
      <c r="AZ198" s="100" t="str">
        <f aca="false">IF(ISBLANK(Q198),"", VLOOKUP(Q198,$A$4:$B$8,2,FALSE()))</f>
        <v/>
      </c>
      <c r="BA198" s="100" t="str">
        <f aca="false">IF(ISBLANK(R198),"", VLOOKUP(R198,$A$4:$B$8,2,FALSE()))</f>
        <v/>
      </c>
      <c r="BB198" s="100" t="str">
        <f aca="false">IF(ISBLANK(S198),"", VLOOKUP(S198,$A$4:$B$8,2,FALSE()))</f>
        <v/>
      </c>
      <c r="BC198" s="100" t="str">
        <f aca="false">IF(ISBLANK(T198),"", VLOOKUP(T198,$A$4:$B$8,2,FALSE()))</f>
        <v/>
      </c>
      <c r="BD198" s="100" t="str">
        <f aca="false">IF(ISBLANK(U198),"", VLOOKUP(U198,$A$4:$B$8,2,FALSE()))</f>
        <v/>
      </c>
      <c r="BE198" s="100" t="str">
        <f aca="false">IF(ISBLANK(V198),"", VLOOKUP(V198,$A$4:$B$8,2,FALSE()))</f>
        <v/>
      </c>
      <c r="BF198" s="100" t="str">
        <f aca="false">IF(ISBLANK(W198),"", VLOOKUP(W198,$A$4:$B$8,2,FALSE()))</f>
        <v/>
      </c>
      <c r="BG198" s="100" t="str">
        <f aca="false">IF(ISBLANK(X198),"", VLOOKUP(X198,$A$4:$B$8,2,FALSE()))</f>
        <v/>
      </c>
    </row>
    <row r="199" customFormat="false" ht="17.6" hidden="false" customHeight="true" outlineLevel="0" collapsed="false">
      <c r="A199" s="88"/>
      <c r="B199" s="88"/>
      <c r="C199" s="89"/>
      <c r="D199" s="89"/>
      <c r="E199" s="90" t="s">
        <v>20</v>
      </c>
      <c r="F199" s="90" t="s">
        <v>20</v>
      </c>
      <c r="G199" s="90" t="s">
        <v>20</v>
      </c>
      <c r="H199" s="90" t="s">
        <v>26</v>
      </c>
      <c r="I199" s="90" t="s">
        <v>26</v>
      </c>
      <c r="J199" s="90" t="s">
        <v>23</v>
      </c>
      <c r="K199" s="90" t="s">
        <v>23</v>
      </c>
      <c r="L199" s="90" t="s">
        <v>20</v>
      </c>
      <c r="M199" s="90" t="s">
        <v>26</v>
      </c>
      <c r="N199" s="90" t="s">
        <v>23</v>
      </c>
      <c r="O199" s="90" t="s">
        <v>23</v>
      </c>
      <c r="P199" s="90" t="s">
        <v>26</v>
      </c>
      <c r="Q199" s="90" t="s">
        <v>20</v>
      </c>
      <c r="R199" s="90"/>
      <c r="S199" s="90"/>
      <c r="T199" s="90"/>
      <c r="U199" s="90"/>
      <c r="V199" s="90"/>
      <c r="W199" s="91"/>
      <c r="X199" s="91"/>
      <c r="Y199" s="93" t="n">
        <f aca="false">Z199*0.9</f>
        <v>7.86703296703297</v>
      </c>
      <c r="Z199" s="94" t="n">
        <f aca="false">IF((AM199) &gt; 3, AM199,3)</f>
        <v>8.74114774114774</v>
      </c>
      <c r="AA199" s="93" t="n">
        <f aca="false">Z199*1.1</f>
        <v>9.61526251526252</v>
      </c>
      <c r="AB199" s="95" t="n">
        <v>9</v>
      </c>
      <c r="AC199" s="96" t="n">
        <f aca="false">COUNT(AN199:BG199)</f>
        <v>13</v>
      </c>
      <c r="AD199" s="97" t="n">
        <f aca="false">COUNTIF(AN199:BG199,"&gt;0")</f>
        <v>13</v>
      </c>
      <c r="AE199" s="98" t="n">
        <f aca="false">AD199/AB199</f>
        <v>1.44444444444444</v>
      </c>
      <c r="AF199" s="98" t="n">
        <f aca="false">SLOPE(AN199:BG199,AN$13:BG$13)</f>
        <v>0.0659340659340659</v>
      </c>
      <c r="AG199" s="98" t="n">
        <f aca="false">IF(AD199&gt;0,SUM(AN199:BG199)/AD199,-2)</f>
        <v>2.23076923076923</v>
      </c>
      <c r="AH199" s="99" t="n">
        <f aca="false">AE199/($AM199-$B$3)</f>
        <v>0.386096605744125</v>
      </c>
      <c r="AI199" s="99" t="n">
        <f aca="false">AF199/($AM199-$B$3)</f>
        <v>0.0176240208877285</v>
      </c>
      <c r="AJ199" s="99" t="n">
        <f aca="false">AG199/($AM199-$B$3)</f>
        <v>0.596279373368146</v>
      </c>
      <c r="AK199" s="99" t="n">
        <f aca="false">SUM(AH199:AJ199)</f>
        <v>1</v>
      </c>
      <c r="AM199" s="28" t="n">
        <f aca="false">AG199+AF199+AE199+B$3</f>
        <v>8.74114774114774</v>
      </c>
      <c r="AN199" s="100" t="n">
        <f aca="false">IF(ISBLANK(E199),"", VLOOKUP(E199,$A$4:$B$8,2,FALSE()))</f>
        <v>1</v>
      </c>
      <c r="AO199" s="100" t="n">
        <f aca="false">IF(ISBLANK(F199),"", VLOOKUP(F199,$A$4:$B$8,2,FALSE()))</f>
        <v>1</v>
      </c>
      <c r="AP199" s="100" t="n">
        <f aca="false">IF(ISBLANK(G199),"", VLOOKUP(G199,$A$4:$B$8,2,FALSE()))</f>
        <v>1</v>
      </c>
      <c r="AQ199" s="100" t="n">
        <f aca="false">IF(ISBLANK(H199),"", VLOOKUP(H199,$A$4:$B$8,2,FALSE()))</f>
        <v>4</v>
      </c>
      <c r="AR199" s="100" t="n">
        <f aca="false">IF(ISBLANK(I199),"", VLOOKUP(I199,$A$4:$B$8,2,FALSE()))</f>
        <v>4</v>
      </c>
      <c r="AS199" s="100" t="n">
        <f aca="false">IF(ISBLANK(J199),"", VLOOKUP(J199,$A$4:$B$8,2,FALSE()))</f>
        <v>2</v>
      </c>
      <c r="AT199" s="100" t="n">
        <f aca="false">IF(ISBLANK(K199),"", VLOOKUP(K199,$A$4:$B$8,2,FALSE()))</f>
        <v>2</v>
      </c>
      <c r="AU199" s="100" t="n">
        <f aca="false">IF(ISBLANK(L199),"", VLOOKUP(L199,$A$4:$B$8,2,FALSE()))</f>
        <v>1</v>
      </c>
      <c r="AV199" s="100" t="n">
        <f aca="false">IF(ISBLANK(M199),"", VLOOKUP(M199,$A$4:$B$8,2,FALSE()))</f>
        <v>4</v>
      </c>
      <c r="AW199" s="100" t="n">
        <f aca="false">IF(ISBLANK(N199),"", VLOOKUP(N199,$A$4:$B$8,2,FALSE()))</f>
        <v>2</v>
      </c>
      <c r="AX199" s="100" t="n">
        <f aca="false">IF(ISBLANK(O199),"", VLOOKUP(O199,$A$4:$B$8,2,FALSE()))</f>
        <v>2</v>
      </c>
      <c r="AY199" s="100" t="n">
        <f aca="false">IF(ISBLANK(P199),"", VLOOKUP(P199,$A$4:$B$8,2,FALSE()))</f>
        <v>4</v>
      </c>
      <c r="AZ199" s="100" t="n">
        <f aca="false">IF(ISBLANK(Q199),"", VLOOKUP(Q199,$A$4:$B$8,2,FALSE()))</f>
        <v>1</v>
      </c>
      <c r="BA199" s="100" t="str">
        <f aca="false">IF(ISBLANK(R199),"", VLOOKUP(R199,$A$4:$B$8,2,FALSE()))</f>
        <v/>
      </c>
      <c r="BB199" s="100" t="str">
        <f aca="false">IF(ISBLANK(S199),"", VLOOKUP(S199,$A$4:$B$8,2,FALSE()))</f>
        <v/>
      </c>
      <c r="BC199" s="100" t="str">
        <f aca="false">IF(ISBLANK(T199),"", VLOOKUP(T199,$A$4:$B$8,2,FALSE()))</f>
        <v/>
      </c>
      <c r="BD199" s="100" t="str">
        <f aca="false">IF(ISBLANK(U199),"", VLOOKUP(U199,$A$4:$B$8,2,FALSE()))</f>
        <v/>
      </c>
      <c r="BE199" s="100" t="str">
        <f aca="false">IF(ISBLANK(V199),"", VLOOKUP(V199,$A$4:$B$8,2,FALSE()))</f>
        <v/>
      </c>
      <c r="BF199" s="100" t="str">
        <f aca="false">IF(ISBLANK(W199),"", VLOOKUP(W199,$A$4:$B$8,2,FALSE()))</f>
        <v/>
      </c>
      <c r="BG199" s="100" t="str">
        <f aca="false">IF(ISBLANK(X199),"", VLOOKUP(X199,$A$4:$B$8,2,FALSE()))</f>
        <v/>
      </c>
    </row>
    <row r="200" customFormat="false" ht="17.6" hidden="false" customHeight="true" outlineLevel="0" collapsed="false">
      <c r="A200" s="88"/>
      <c r="B200" s="88"/>
      <c r="C200" s="89"/>
      <c r="D200" s="89"/>
      <c r="E200" s="90" t="s">
        <v>20</v>
      </c>
      <c r="F200" s="90" t="s">
        <v>20</v>
      </c>
      <c r="G200" s="90" t="s">
        <v>23</v>
      </c>
      <c r="H200" s="90" t="s">
        <v>26</v>
      </c>
      <c r="I200" s="90" t="s">
        <v>26</v>
      </c>
      <c r="J200" s="90" t="s">
        <v>20</v>
      </c>
      <c r="K200" s="90" t="s">
        <v>23</v>
      </c>
      <c r="L200" s="90" t="s">
        <v>26</v>
      </c>
      <c r="M200" s="90" t="s">
        <v>20</v>
      </c>
      <c r="N200" s="90" t="s">
        <v>23</v>
      </c>
      <c r="O200" s="90" t="s">
        <v>26</v>
      </c>
      <c r="P200" s="90" t="s">
        <v>23</v>
      </c>
      <c r="Q200" s="90" t="s">
        <v>26</v>
      </c>
      <c r="R200" s="90" t="s">
        <v>20</v>
      </c>
      <c r="S200" s="90"/>
      <c r="T200" s="90"/>
      <c r="U200" s="90"/>
      <c r="V200" s="90"/>
      <c r="W200" s="91"/>
      <c r="X200" s="91"/>
      <c r="Y200" s="93" t="n">
        <f aca="false">Z200*0.9</f>
        <v>8.07087912087912</v>
      </c>
      <c r="Z200" s="94" t="n">
        <f aca="false">IF((AM200) &gt; 3, AM200,3)</f>
        <v>8.96764346764347</v>
      </c>
      <c r="AA200" s="93" t="n">
        <f aca="false">Z200*1.1</f>
        <v>9.86440781440782</v>
      </c>
      <c r="AB200" s="95" t="n">
        <v>9</v>
      </c>
      <c r="AC200" s="96" t="n">
        <f aca="false">COUNT(AN200:BG200)</f>
        <v>14</v>
      </c>
      <c r="AD200" s="97" t="n">
        <f aca="false">COUNTIF(AN200:BG200,"&gt;0")</f>
        <v>14</v>
      </c>
      <c r="AE200" s="98" t="n">
        <f aca="false">AD200/AB200</f>
        <v>1.55555555555556</v>
      </c>
      <c r="AF200" s="98" t="n">
        <f aca="false">SLOPE(AN200:BG200,AN$13:BG$13)</f>
        <v>0.0549450549450549</v>
      </c>
      <c r="AG200" s="98" t="n">
        <f aca="false">IF(AD200&gt;0,SUM(AN200:BG200)/AD200,-2)</f>
        <v>2.35714285714286</v>
      </c>
      <c r="AH200" s="99" t="n">
        <f aca="false">AE200/($AM200-$B$3)</f>
        <v>0.392060316971842</v>
      </c>
      <c r="AI200" s="99" t="n">
        <f aca="false">AF200/($AM200-$B$3)</f>
        <v>0.0138482843514387</v>
      </c>
      <c r="AJ200" s="99" t="n">
        <f aca="false">AG200/($AM200-$B$3)</f>
        <v>0.594091398676719</v>
      </c>
      <c r="AK200" s="99" t="n">
        <f aca="false">SUM(AH200:AJ200)</f>
        <v>1</v>
      </c>
      <c r="AM200" s="28" t="n">
        <f aca="false">AG200+AF200+AE200+B$3</f>
        <v>8.96764346764347</v>
      </c>
      <c r="AN200" s="100" t="n">
        <f aca="false">IF(ISBLANK(E200),"", VLOOKUP(E200,$A$4:$B$8,2,FALSE()))</f>
        <v>1</v>
      </c>
      <c r="AO200" s="100" t="n">
        <f aca="false">IF(ISBLANK(F200),"", VLOOKUP(F200,$A$4:$B$8,2,FALSE()))</f>
        <v>1</v>
      </c>
      <c r="AP200" s="100" t="n">
        <f aca="false">IF(ISBLANK(G200),"", VLOOKUP(G200,$A$4:$B$8,2,FALSE()))</f>
        <v>2</v>
      </c>
      <c r="AQ200" s="100" t="n">
        <f aca="false">IF(ISBLANK(H200),"", VLOOKUP(H200,$A$4:$B$8,2,FALSE()))</f>
        <v>4</v>
      </c>
      <c r="AR200" s="100" t="n">
        <f aca="false">IF(ISBLANK(I200),"", VLOOKUP(I200,$A$4:$B$8,2,FALSE()))</f>
        <v>4</v>
      </c>
      <c r="AS200" s="100" t="n">
        <f aca="false">IF(ISBLANK(J200),"", VLOOKUP(J200,$A$4:$B$8,2,FALSE()))</f>
        <v>1</v>
      </c>
      <c r="AT200" s="100" t="n">
        <f aca="false">IF(ISBLANK(K200),"", VLOOKUP(K200,$A$4:$B$8,2,FALSE()))</f>
        <v>2</v>
      </c>
      <c r="AU200" s="100" t="n">
        <f aca="false">IF(ISBLANK(L200),"", VLOOKUP(L200,$A$4:$B$8,2,FALSE()))</f>
        <v>4</v>
      </c>
      <c r="AV200" s="100" t="n">
        <f aca="false">IF(ISBLANK(M200),"", VLOOKUP(M200,$A$4:$B$8,2,FALSE()))</f>
        <v>1</v>
      </c>
      <c r="AW200" s="100" t="n">
        <f aca="false">IF(ISBLANK(N200),"", VLOOKUP(N200,$A$4:$B$8,2,FALSE()))</f>
        <v>2</v>
      </c>
      <c r="AX200" s="100" t="n">
        <f aca="false">IF(ISBLANK(O200),"", VLOOKUP(O200,$A$4:$B$8,2,FALSE()))</f>
        <v>4</v>
      </c>
      <c r="AY200" s="100" t="n">
        <f aca="false">IF(ISBLANK(P200),"", VLOOKUP(P200,$A$4:$B$8,2,FALSE()))</f>
        <v>2</v>
      </c>
      <c r="AZ200" s="100" t="n">
        <f aca="false">IF(ISBLANK(Q200),"", VLOOKUP(Q200,$A$4:$B$8,2,FALSE()))</f>
        <v>4</v>
      </c>
      <c r="BA200" s="100" t="n">
        <f aca="false">IF(ISBLANK(R200),"", VLOOKUP(R200,$A$4:$B$8,2,FALSE()))</f>
        <v>1</v>
      </c>
      <c r="BB200" s="100" t="str">
        <f aca="false">IF(ISBLANK(S200),"", VLOOKUP(S200,$A$4:$B$8,2,FALSE()))</f>
        <v/>
      </c>
      <c r="BC200" s="100" t="str">
        <f aca="false">IF(ISBLANK(T200),"", VLOOKUP(T200,$A$4:$B$8,2,FALSE()))</f>
        <v/>
      </c>
      <c r="BD200" s="100" t="str">
        <f aca="false">IF(ISBLANK(U200),"", VLOOKUP(U200,$A$4:$B$8,2,FALSE()))</f>
        <v/>
      </c>
      <c r="BE200" s="100" t="str">
        <f aca="false">IF(ISBLANK(V200),"", VLOOKUP(V200,$A$4:$B$8,2,FALSE()))</f>
        <v/>
      </c>
      <c r="BF200" s="100" t="str">
        <f aca="false">IF(ISBLANK(W200),"", VLOOKUP(W200,$A$4:$B$8,2,FALSE()))</f>
        <v/>
      </c>
      <c r="BG200" s="100" t="str">
        <f aca="false">IF(ISBLANK(X200),"", VLOOKUP(X200,$A$4:$B$8,2,FALSE()))</f>
        <v/>
      </c>
    </row>
    <row r="201" customFormat="false" ht="17.6" hidden="false" customHeight="true" outlineLevel="0" collapsed="false">
      <c r="A201" s="88"/>
      <c r="B201" s="88"/>
      <c r="C201" s="89"/>
      <c r="D201" s="89"/>
      <c r="E201" s="90" t="s">
        <v>20</v>
      </c>
      <c r="F201" s="90" t="s">
        <v>14</v>
      </c>
      <c r="G201" s="90" t="s">
        <v>20</v>
      </c>
      <c r="H201" s="90" t="s">
        <v>14</v>
      </c>
      <c r="I201" s="90" t="s">
        <v>14</v>
      </c>
      <c r="J201" s="90" t="s">
        <v>23</v>
      </c>
      <c r="K201" s="90" t="s">
        <v>17</v>
      </c>
      <c r="L201" s="90"/>
      <c r="M201" s="90"/>
      <c r="N201" s="90"/>
      <c r="O201" s="90"/>
      <c r="P201" s="90"/>
      <c r="Q201" s="90"/>
      <c r="R201" s="90"/>
      <c r="S201" s="90"/>
      <c r="T201" s="90"/>
      <c r="U201" s="90"/>
      <c r="V201" s="90"/>
      <c r="W201" s="90"/>
      <c r="X201" s="91"/>
      <c r="Y201" s="93" t="n">
        <f aca="false">Z201*0.9</f>
        <v>4.65857142857143</v>
      </c>
      <c r="Z201" s="94" t="n">
        <f aca="false">IF((AM201) &gt; 3, AM201,3)</f>
        <v>5.17619047619048</v>
      </c>
      <c r="AA201" s="93" t="n">
        <f aca="false">Z201*1.1</f>
        <v>5.69380952380952</v>
      </c>
      <c r="AB201" s="95" t="n">
        <v>9</v>
      </c>
      <c r="AC201" s="96" t="n">
        <f aca="false">COUNT(AN201:BG201)</f>
        <v>7</v>
      </c>
      <c r="AD201" s="97" t="n">
        <f aca="false">COUNTIF(AN201:BG201,"&gt;0")</f>
        <v>3</v>
      </c>
      <c r="AE201" s="98" t="n">
        <f aca="false">AD201/AB201</f>
        <v>0.333333333333333</v>
      </c>
      <c r="AF201" s="98" t="n">
        <f aca="false">SLOPE(AN201:BG201,AN$13:BG$13)</f>
        <v>0.0428571428571429</v>
      </c>
      <c r="AG201" s="98" t="n">
        <f aca="false">IF(AD201&gt;0,SUM(AN201:BG201)/AD201,-2)</f>
        <v>-0.2</v>
      </c>
      <c r="AH201" s="99" t="n">
        <f aca="false">AE201/($AM201-$B$3)</f>
        <v>1.89189189189189</v>
      </c>
      <c r="AI201" s="99" t="n">
        <f aca="false">AF201/($AM201-$B$3)</f>
        <v>0.243243243243243</v>
      </c>
      <c r="AJ201" s="99" t="n">
        <f aca="false">AG201/($AM201-$B$3)</f>
        <v>-1.13513513513513</v>
      </c>
      <c r="AK201" s="99" t="n">
        <f aca="false">SUM(AH201:AJ201)</f>
        <v>0.999999999999999</v>
      </c>
      <c r="AM201" s="28" t="n">
        <f aca="false">AG201+AF201+AE201+B$3</f>
        <v>5.17619047619048</v>
      </c>
      <c r="AN201" s="100" t="n">
        <f aca="false">IF(ISBLANK(E201),"", VLOOKUP(E201,$A$4:$B$8,2,FALSE()))</f>
        <v>1</v>
      </c>
      <c r="AO201" s="100" t="n">
        <f aca="false">IF(ISBLANK(F201),"", VLOOKUP(F201,$A$4:$B$8,2,FALSE()))</f>
        <v>-1.5</v>
      </c>
      <c r="AP201" s="100" t="n">
        <f aca="false">IF(ISBLANK(G201),"", VLOOKUP(G201,$A$4:$B$8,2,FALSE()))</f>
        <v>1</v>
      </c>
      <c r="AQ201" s="100" t="n">
        <f aca="false">IF(ISBLANK(H201),"", VLOOKUP(H201,$A$4:$B$8,2,FALSE()))</f>
        <v>-1.5</v>
      </c>
      <c r="AR201" s="100" t="n">
        <f aca="false">IF(ISBLANK(I201),"", VLOOKUP(I201,$A$4:$B$8,2,FALSE()))</f>
        <v>-1.5</v>
      </c>
      <c r="AS201" s="100" t="n">
        <f aca="false">IF(ISBLANK(J201),"", VLOOKUP(J201,$A$4:$B$8,2,FALSE()))</f>
        <v>2</v>
      </c>
      <c r="AT201" s="100" t="n">
        <f aca="false">IF(ISBLANK(K201),"", VLOOKUP(K201,$A$4:$B$8,2,FALSE()))</f>
        <v>-0.1</v>
      </c>
      <c r="AU201" s="100" t="str">
        <f aca="false">IF(ISBLANK(L201),"", VLOOKUP(L201,$A$4:$B$8,2,FALSE()))</f>
        <v/>
      </c>
      <c r="AV201" s="100" t="str">
        <f aca="false">IF(ISBLANK(M201),"", VLOOKUP(M201,$A$4:$B$8,2,FALSE()))</f>
        <v/>
      </c>
      <c r="AW201" s="100" t="str">
        <f aca="false">IF(ISBLANK(N201),"", VLOOKUP(N201,$A$4:$B$8,2,FALSE()))</f>
        <v/>
      </c>
      <c r="AX201" s="100" t="str">
        <f aca="false">IF(ISBLANK(O201),"", VLOOKUP(O201,$A$4:$B$8,2,FALSE()))</f>
        <v/>
      </c>
      <c r="AY201" s="100" t="str">
        <f aca="false">IF(ISBLANK(P201),"", VLOOKUP(P201,$A$4:$B$8,2,FALSE()))</f>
        <v/>
      </c>
      <c r="AZ201" s="100" t="str">
        <f aca="false">IF(ISBLANK(Q201),"", VLOOKUP(Q201,$A$4:$B$8,2,FALSE()))</f>
        <v/>
      </c>
      <c r="BA201" s="100" t="str">
        <f aca="false">IF(ISBLANK(R201),"", VLOOKUP(R201,$A$4:$B$8,2,FALSE()))</f>
        <v/>
      </c>
      <c r="BB201" s="100" t="str">
        <f aca="false">IF(ISBLANK(S201),"", VLOOKUP(S201,$A$4:$B$8,2,FALSE()))</f>
        <v/>
      </c>
      <c r="BC201" s="100" t="str">
        <f aca="false">IF(ISBLANK(T201),"", VLOOKUP(T201,$A$4:$B$8,2,FALSE()))</f>
        <v/>
      </c>
      <c r="BD201" s="100" t="str">
        <f aca="false">IF(ISBLANK(U201),"", VLOOKUP(U201,$A$4:$B$8,2,FALSE()))</f>
        <v/>
      </c>
      <c r="BE201" s="100" t="str">
        <f aca="false">IF(ISBLANK(V201),"", VLOOKUP(V201,$A$4:$B$8,2,FALSE()))</f>
        <v/>
      </c>
      <c r="BF201" s="100" t="str">
        <f aca="false">IF(ISBLANK(W201),"", VLOOKUP(W201,$A$4:$B$8,2,FALSE()))</f>
        <v/>
      </c>
      <c r="BG201" s="100" t="str">
        <f aca="false">IF(ISBLANK(X201),"", VLOOKUP(X201,$A$4:$B$8,2,FALSE()))</f>
        <v/>
      </c>
    </row>
    <row r="202" customFormat="false" ht="17.6" hidden="false" customHeight="true" outlineLevel="0" collapsed="false">
      <c r="A202" s="88"/>
      <c r="B202" s="88"/>
      <c r="C202" s="89"/>
      <c r="D202" s="89"/>
      <c r="E202" s="90" t="s">
        <v>20</v>
      </c>
      <c r="F202" s="90" t="s">
        <v>20</v>
      </c>
      <c r="G202" s="90" t="s">
        <v>14</v>
      </c>
      <c r="H202" s="90" t="s">
        <v>14</v>
      </c>
      <c r="I202" s="90" t="s">
        <v>14</v>
      </c>
      <c r="J202" s="90" t="s">
        <v>23</v>
      </c>
      <c r="K202" s="90" t="s">
        <v>26</v>
      </c>
      <c r="L202" s="90" t="s">
        <v>20</v>
      </c>
      <c r="M202" s="90" t="s">
        <v>20</v>
      </c>
      <c r="N202" s="90" t="s">
        <v>20</v>
      </c>
      <c r="O202" s="90" t="s">
        <v>23</v>
      </c>
      <c r="P202" s="90" t="s">
        <v>17</v>
      </c>
      <c r="Q202" s="90"/>
      <c r="R202" s="90"/>
      <c r="S202" s="90"/>
      <c r="T202" s="90"/>
      <c r="U202" s="90"/>
      <c r="V202" s="90"/>
      <c r="W202" s="91"/>
      <c r="X202" s="91"/>
      <c r="Y202" s="93" t="n">
        <f aca="false">Z202*0.9</f>
        <v>6.35954545454545</v>
      </c>
      <c r="Z202" s="94" t="n">
        <f aca="false">IF((AM202) &gt; 3, AM202,3)</f>
        <v>7.06616161616162</v>
      </c>
      <c r="AA202" s="93" t="n">
        <f aca="false">Z202*1.1</f>
        <v>7.77277777777778</v>
      </c>
      <c r="AB202" s="95" t="n">
        <v>9</v>
      </c>
      <c r="AC202" s="96" t="n">
        <f aca="false">COUNT(AN202:BG202)</f>
        <v>12</v>
      </c>
      <c r="AD202" s="97" t="n">
        <f aca="false">COUNTIF(AN202:BG202,"&gt;0")</f>
        <v>8</v>
      </c>
      <c r="AE202" s="98" t="n">
        <f aca="false">AD202/AB202</f>
        <v>0.888888888888889</v>
      </c>
      <c r="AF202" s="98" t="n">
        <f aca="false">SLOPE(AN202:BG202,AN$13:BG$13)</f>
        <v>0.127272727272727</v>
      </c>
      <c r="AG202" s="98" t="n">
        <f aca="false">IF(AD202&gt;0,SUM(AN202:BG202)/AD202,-2)</f>
        <v>1.05</v>
      </c>
      <c r="AH202" s="99" t="n">
        <f aca="false">AE202/($AM202-$B$3)</f>
        <v>0.430212661940846</v>
      </c>
      <c r="AI202" s="99" t="n">
        <f aca="false">AF202/($AM202-$B$3)</f>
        <v>0.0615986311415302</v>
      </c>
      <c r="AJ202" s="99" t="n">
        <f aca="false">AG202/($AM202-$B$3)</f>
        <v>0.508188706917624</v>
      </c>
      <c r="AK202" s="99" t="n">
        <f aca="false">SUM(AH202:AJ202)</f>
        <v>1</v>
      </c>
      <c r="AM202" s="28" t="n">
        <f aca="false">AG202+AF202+AE202+B$3</f>
        <v>7.06616161616162</v>
      </c>
      <c r="AN202" s="100" t="n">
        <f aca="false">IF(ISBLANK(E202),"", VLOOKUP(E202,$A$4:$B$8,2,FALSE()))</f>
        <v>1</v>
      </c>
      <c r="AO202" s="100" t="n">
        <f aca="false">IF(ISBLANK(F202),"", VLOOKUP(F202,$A$4:$B$8,2,FALSE()))</f>
        <v>1</v>
      </c>
      <c r="AP202" s="100" t="n">
        <f aca="false">IF(ISBLANK(G202),"", VLOOKUP(G202,$A$4:$B$8,2,FALSE()))</f>
        <v>-1.5</v>
      </c>
      <c r="AQ202" s="100" t="n">
        <f aca="false">IF(ISBLANK(H202),"", VLOOKUP(H202,$A$4:$B$8,2,FALSE()))</f>
        <v>-1.5</v>
      </c>
      <c r="AR202" s="100" t="n">
        <f aca="false">IF(ISBLANK(I202),"", VLOOKUP(I202,$A$4:$B$8,2,FALSE()))</f>
        <v>-1.5</v>
      </c>
      <c r="AS202" s="100" t="n">
        <f aca="false">IF(ISBLANK(J202),"", VLOOKUP(J202,$A$4:$B$8,2,FALSE()))</f>
        <v>2</v>
      </c>
      <c r="AT202" s="100" t="n">
        <f aca="false">IF(ISBLANK(K202),"", VLOOKUP(K202,$A$4:$B$8,2,FALSE()))</f>
        <v>4</v>
      </c>
      <c r="AU202" s="100" t="n">
        <f aca="false">IF(ISBLANK(L202),"", VLOOKUP(L202,$A$4:$B$8,2,FALSE()))</f>
        <v>1</v>
      </c>
      <c r="AV202" s="100" t="n">
        <f aca="false">IF(ISBLANK(M202),"", VLOOKUP(M202,$A$4:$B$8,2,FALSE()))</f>
        <v>1</v>
      </c>
      <c r="AW202" s="100" t="n">
        <f aca="false">IF(ISBLANK(N202),"", VLOOKUP(N202,$A$4:$B$8,2,FALSE()))</f>
        <v>1</v>
      </c>
      <c r="AX202" s="100" t="n">
        <f aca="false">IF(ISBLANK(O202),"", VLOOKUP(O202,$A$4:$B$8,2,FALSE()))</f>
        <v>2</v>
      </c>
      <c r="AY202" s="100" t="n">
        <f aca="false">IF(ISBLANK(P202),"", VLOOKUP(P202,$A$4:$B$8,2,FALSE()))</f>
        <v>-0.1</v>
      </c>
      <c r="AZ202" s="100" t="str">
        <f aca="false">IF(ISBLANK(Q202),"", VLOOKUP(Q202,$A$4:$B$8,2,FALSE()))</f>
        <v/>
      </c>
      <c r="BA202" s="100" t="str">
        <f aca="false">IF(ISBLANK(R202),"", VLOOKUP(R202,$A$4:$B$8,2,FALSE()))</f>
        <v/>
      </c>
      <c r="BB202" s="100" t="str">
        <f aca="false">IF(ISBLANK(S202),"", VLOOKUP(S202,$A$4:$B$8,2,FALSE()))</f>
        <v/>
      </c>
      <c r="BC202" s="100" t="str">
        <f aca="false">IF(ISBLANK(T202),"", VLOOKUP(T202,$A$4:$B$8,2,FALSE()))</f>
        <v/>
      </c>
      <c r="BD202" s="100" t="str">
        <f aca="false">IF(ISBLANK(U202),"", VLOOKUP(U202,$A$4:$B$8,2,FALSE()))</f>
        <v/>
      </c>
      <c r="BE202" s="100" t="str">
        <f aca="false">IF(ISBLANK(V202),"", VLOOKUP(V202,$A$4:$B$8,2,FALSE()))</f>
        <v/>
      </c>
      <c r="BF202" s="100" t="str">
        <f aca="false">IF(ISBLANK(W202),"", VLOOKUP(W202,$A$4:$B$8,2,FALSE()))</f>
        <v/>
      </c>
      <c r="BG202" s="100" t="str">
        <f aca="false">IF(ISBLANK(X202),"", VLOOKUP(X202,$A$4:$B$8,2,FALSE()))</f>
        <v/>
      </c>
    </row>
    <row r="203" customFormat="false" ht="17.6" hidden="false" customHeight="true" outlineLevel="0" collapsed="false">
      <c r="A203" s="88"/>
      <c r="B203" s="88"/>
      <c r="C203" s="89"/>
      <c r="D203" s="89"/>
      <c r="E203" s="90" t="s">
        <v>20</v>
      </c>
      <c r="F203" s="90" t="s">
        <v>20</v>
      </c>
      <c r="G203" s="90" t="s">
        <v>14</v>
      </c>
      <c r="H203" s="90" t="s">
        <v>14</v>
      </c>
      <c r="I203" s="90" t="s">
        <v>20</v>
      </c>
      <c r="J203" s="90" t="s">
        <v>14</v>
      </c>
      <c r="K203" s="90" t="s">
        <v>20</v>
      </c>
      <c r="L203" s="90" t="s">
        <v>20</v>
      </c>
      <c r="M203" s="90"/>
      <c r="N203" s="90"/>
      <c r="O203" s="90"/>
      <c r="P203" s="90"/>
      <c r="Q203" s="91"/>
      <c r="R203" s="90"/>
      <c r="S203" s="90"/>
      <c r="T203" s="90"/>
      <c r="U203" s="90"/>
      <c r="V203" s="90"/>
      <c r="W203" s="90"/>
      <c r="X203" s="90"/>
      <c r="Y203" s="93" t="n">
        <f aca="false">Z203*0.9</f>
        <v>5.11678571428571</v>
      </c>
      <c r="Z203" s="94" t="n">
        <f aca="false">IF((AM203) &gt; 3, AM203,3)</f>
        <v>5.68531746031746</v>
      </c>
      <c r="AA203" s="93" t="n">
        <f aca="false">Z203*1.1</f>
        <v>6.25384920634921</v>
      </c>
      <c r="AB203" s="95" t="n">
        <v>9</v>
      </c>
      <c r="AC203" s="96" t="n">
        <f aca="false">COUNT(AN203:BG203)</f>
        <v>8</v>
      </c>
      <c r="AD203" s="97" t="n">
        <f aca="false">COUNTIF(AN203:BG203,"&gt;0")</f>
        <v>5</v>
      </c>
      <c r="AE203" s="98" t="n">
        <f aca="false">AD203/AB203</f>
        <v>0.555555555555556</v>
      </c>
      <c r="AF203" s="98" t="n">
        <f aca="false">SLOPE(AN203:BG203,AN$13:BG$13)</f>
        <v>0.0297619047619048</v>
      </c>
      <c r="AG203" s="98" t="n">
        <f aca="false">IF(AD203&gt;0,SUM(AN203:BG203)/AD203,-2)</f>
        <v>0.1</v>
      </c>
      <c r="AH203" s="99" t="n">
        <f aca="false">AE203/($AM203-$B$3)</f>
        <v>0.810654313839028</v>
      </c>
      <c r="AI203" s="99" t="n">
        <f aca="false">AF203/($AM203-$B$3)</f>
        <v>0.0434279096699479</v>
      </c>
      <c r="AJ203" s="99" t="n">
        <f aca="false">AG203/($AM203-$B$3)</f>
        <v>0.145917776491025</v>
      </c>
      <c r="AK203" s="99" t="n">
        <f aca="false">SUM(AH203:AJ203)</f>
        <v>1</v>
      </c>
      <c r="AM203" s="28" t="n">
        <f aca="false">AG203+AF203+AE203+B$3</f>
        <v>5.68531746031746</v>
      </c>
      <c r="AN203" s="100" t="n">
        <f aca="false">IF(ISBLANK(E203),"", VLOOKUP(E203,$A$4:$B$8,2,FALSE()))</f>
        <v>1</v>
      </c>
      <c r="AO203" s="100" t="n">
        <f aca="false">IF(ISBLANK(F203),"", VLOOKUP(F203,$A$4:$B$8,2,FALSE()))</f>
        <v>1</v>
      </c>
      <c r="AP203" s="100" t="n">
        <f aca="false">IF(ISBLANK(G203),"", VLOOKUP(G203,$A$4:$B$8,2,FALSE()))</f>
        <v>-1.5</v>
      </c>
      <c r="AQ203" s="100" t="n">
        <f aca="false">IF(ISBLANK(H203),"", VLOOKUP(H203,$A$4:$B$8,2,FALSE()))</f>
        <v>-1.5</v>
      </c>
      <c r="AR203" s="100" t="n">
        <f aca="false">IF(ISBLANK(I203),"", VLOOKUP(I203,$A$4:$B$8,2,FALSE()))</f>
        <v>1</v>
      </c>
      <c r="AS203" s="100" t="n">
        <f aca="false">IF(ISBLANK(J203),"", VLOOKUP(J203,$A$4:$B$8,2,FALSE()))</f>
        <v>-1.5</v>
      </c>
      <c r="AT203" s="100" t="n">
        <f aca="false">IF(ISBLANK(K203),"", VLOOKUP(K203,$A$4:$B$8,2,FALSE()))</f>
        <v>1</v>
      </c>
      <c r="AU203" s="100" t="n">
        <f aca="false">IF(ISBLANK(L203),"", VLOOKUP(L203,$A$4:$B$8,2,FALSE()))</f>
        <v>1</v>
      </c>
      <c r="AV203" s="100" t="str">
        <f aca="false">IF(ISBLANK(M203),"", VLOOKUP(M203,$A$4:$B$8,2,FALSE()))</f>
        <v/>
      </c>
      <c r="AW203" s="100" t="str">
        <f aca="false">IF(ISBLANK(N203),"", VLOOKUP(N203,$A$4:$B$8,2,FALSE()))</f>
        <v/>
      </c>
      <c r="AX203" s="100" t="str">
        <f aca="false">IF(ISBLANK(O203),"", VLOOKUP(O203,$A$4:$B$8,2,FALSE()))</f>
        <v/>
      </c>
      <c r="AY203" s="100" t="str">
        <f aca="false">IF(ISBLANK(P203),"", VLOOKUP(P203,$A$4:$B$8,2,FALSE()))</f>
        <v/>
      </c>
      <c r="AZ203" s="100" t="str">
        <f aca="false">IF(ISBLANK(Q203),"", VLOOKUP(Q203,$A$4:$B$8,2,FALSE()))</f>
        <v/>
      </c>
      <c r="BA203" s="100" t="str">
        <f aca="false">IF(ISBLANK(R203),"", VLOOKUP(R203,$A$4:$B$8,2,FALSE()))</f>
        <v/>
      </c>
      <c r="BB203" s="100" t="str">
        <f aca="false">IF(ISBLANK(S203),"", VLOOKUP(S203,$A$4:$B$8,2,FALSE()))</f>
        <v/>
      </c>
      <c r="BC203" s="100" t="str">
        <f aca="false">IF(ISBLANK(T203),"", VLOOKUP(T203,$A$4:$B$8,2,FALSE()))</f>
        <v/>
      </c>
      <c r="BD203" s="100" t="str">
        <f aca="false">IF(ISBLANK(U203),"", VLOOKUP(U203,$A$4:$B$8,2,FALSE()))</f>
        <v/>
      </c>
      <c r="BE203" s="100" t="str">
        <f aca="false">IF(ISBLANK(V203),"", VLOOKUP(V203,$A$4:$B$8,2,FALSE()))</f>
        <v/>
      </c>
      <c r="BF203" s="100" t="str">
        <f aca="false">IF(ISBLANK(W203),"", VLOOKUP(W203,$A$4:$B$8,2,FALSE()))</f>
        <v/>
      </c>
      <c r="BG203" s="100" t="str">
        <f aca="false">IF(ISBLANK(X203),"", VLOOKUP(X203,$A$4:$B$8,2,FALSE()))</f>
        <v/>
      </c>
    </row>
    <row r="204" customFormat="false" ht="17.6" hidden="false" customHeight="true" outlineLevel="0" collapsed="false">
      <c r="A204" s="91"/>
      <c r="B204" s="91"/>
      <c r="C204" s="102"/>
      <c r="D204" s="102"/>
      <c r="E204" s="91" t="s">
        <v>20</v>
      </c>
      <c r="F204" s="90" t="s">
        <v>20</v>
      </c>
      <c r="G204" s="90" t="s">
        <v>14</v>
      </c>
      <c r="H204" s="90" t="s">
        <v>20</v>
      </c>
      <c r="I204" s="90" t="s">
        <v>14</v>
      </c>
      <c r="J204" s="90" t="s">
        <v>20</v>
      </c>
      <c r="K204" s="90" t="s">
        <v>14</v>
      </c>
      <c r="L204" s="90" t="s">
        <v>14</v>
      </c>
      <c r="M204" s="90" t="s">
        <v>14</v>
      </c>
      <c r="N204" s="90" t="s">
        <v>14</v>
      </c>
      <c r="O204" s="90" t="s">
        <v>14</v>
      </c>
      <c r="P204" s="90"/>
      <c r="Q204" s="90"/>
      <c r="R204" s="90"/>
      <c r="S204" s="90"/>
      <c r="T204" s="106"/>
      <c r="U204" s="106"/>
      <c r="V204" s="106"/>
      <c r="W204" s="91"/>
      <c r="X204" s="91"/>
      <c r="Y204" s="93" t="n">
        <f aca="false">Z204*0.9</f>
        <v>3.32678571428571</v>
      </c>
      <c r="Z204" s="94" t="n">
        <f aca="false">IF((AM204) &gt; 3, AM204,3)</f>
        <v>3.69642857142857</v>
      </c>
      <c r="AA204" s="93" t="n">
        <f aca="false">Z204*1.1</f>
        <v>4.06607142857143</v>
      </c>
      <c r="AB204" s="95" t="n">
        <v>7</v>
      </c>
      <c r="AC204" s="96" t="n">
        <f aca="false">COUNT(AN204:BG204)</f>
        <v>11</v>
      </c>
      <c r="AD204" s="97" t="n">
        <f aca="false">COUNTIF(AN204:BG204,"&gt;0")</f>
        <v>4</v>
      </c>
      <c r="AE204" s="98" t="n">
        <f aca="false">AD204/AB204</f>
        <v>0.571428571428571</v>
      </c>
      <c r="AF204" s="98" t="n">
        <f aca="false">SLOPE(AN204:BG204,AN$13:BG$13)</f>
        <v>-0.25</v>
      </c>
      <c r="AG204" s="98" t="n">
        <f aca="false">IF(AD204&gt;0,SUM(AN204:BG204)/AD204,-2)</f>
        <v>-1.625</v>
      </c>
      <c r="AH204" s="99" t="n">
        <f aca="false">AE204/($AM204-$B$3)</f>
        <v>-0.438356164383561</v>
      </c>
      <c r="AI204" s="99" t="n">
        <f aca="false">AF204/($AM204-$B$3)</f>
        <v>0.191780821917808</v>
      </c>
      <c r="AJ204" s="99" t="n">
        <f aca="false">AG204/($AM204-$B$3)</f>
        <v>1.24657534246575</v>
      </c>
      <c r="AK204" s="99" t="n">
        <f aca="false">SUM(AH204:AJ204)</f>
        <v>1</v>
      </c>
      <c r="AM204" s="28" t="n">
        <f aca="false">AG204+AF204+AE204+B$3</f>
        <v>3.69642857142857</v>
      </c>
      <c r="AN204" s="100" t="n">
        <f aca="false">IF(ISBLANK(E204),"", VLOOKUP(E204,$A$4:$B$8,2,FALSE()))</f>
        <v>1</v>
      </c>
      <c r="AO204" s="100" t="n">
        <f aca="false">IF(ISBLANK(F204),"", VLOOKUP(F204,$A$4:$B$8,2,FALSE()))</f>
        <v>1</v>
      </c>
      <c r="AP204" s="100" t="n">
        <f aca="false">IF(ISBLANK(G204),"", VLOOKUP(G204,$A$4:$B$8,2,FALSE()))</f>
        <v>-1.5</v>
      </c>
      <c r="AQ204" s="100" t="n">
        <f aca="false">IF(ISBLANK(H204),"", VLOOKUP(H204,$A$4:$B$8,2,FALSE()))</f>
        <v>1</v>
      </c>
      <c r="AR204" s="100" t="n">
        <f aca="false">IF(ISBLANK(I204),"", VLOOKUP(I204,$A$4:$B$8,2,FALSE()))</f>
        <v>-1.5</v>
      </c>
      <c r="AS204" s="100" t="n">
        <f aca="false">IF(ISBLANK(J204),"", VLOOKUP(J204,$A$4:$B$8,2,FALSE()))</f>
        <v>1</v>
      </c>
      <c r="AT204" s="100" t="n">
        <f aca="false">IF(ISBLANK(K204),"", VLOOKUP(K204,$A$4:$B$8,2,FALSE()))</f>
        <v>-1.5</v>
      </c>
      <c r="AU204" s="100" t="n">
        <f aca="false">IF(ISBLANK(L204),"", VLOOKUP(L204,$A$4:$B$8,2,FALSE()))</f>
        <v>-1.5</v>
      </c>
      <c r="AV204" s="100" t="n">
        <f aca="false">IF(ISBLANK(M204),"", VLOOKUP(M204,$A$4:$B$8,2,FALSE()))</f>
        <v>-1.5</v>
      </c>
      <c r="AW204" s="100" t="n">
        <f aca="false">IF(ISBLANK(N204),"", VLOOKUP(N204,$A$4:$B$8,2,FALSE()))</f>
        <v>-1.5</v>
      </c>
      <c r="AX204" s="100" t="n">
        <f aca="false">IF(ISBLANK(O204),"", VLOOKUP(O204,$A$4:$B$8,2,FALSE()))</f>
        <v>-1.5</v>
      </c>
      <c r="AY204" s="100" t="str">
        <f aca="false">IF(ISBLANK(P204),"", VLOOKUP(P204,$A$4:$B$8,2,FALSE()))</f>
        <v/>
      </c>
      <c r="AZ204" s="100" t="str">
        <f aca="false">IF(ISBLANK(Q204),"", VLOOKUP(Q204,$A$4:$B$8,2,FALSE()))</f>
        <v/>
      </c>
      <c r="BA204" s="100" t="str">
        <f aca="false">IF(ISBLANK(R204),"", VLOOKUP(R204,$A$4:$B$8,2,FALSE()))</f>
        <v/>
      </c>
      <c r="BB204" s="100" t="str">
        <f aca="false">IF(ISBLANK(S204),"", VLOOKUP(S204,$A$4:$B$8,2,FALSE()))</f>
        <v/>
      </c>
      <c r="BC204" s="100" t="str">
        <f aca="false">IF(ISBLANK(T204),"", VLOOKUP(T204,$A$4:$B$8,2,FALSE()))</f>
        <v/>
      </c>
      <c r="BD204" s="100" t="str">
        <f aca="false">IF(ISBLANK(U204),"", VLOOKUP(U204,$A$4:$B$8,2,FALSE()))</f>
        <v/>
      </c>
      <c r="BE204" s="100" t="str">
        <f aca="false">IF(ISBLANK(V204),"", VLOOKUP(V204,$A$4:$B$8,2,FALSE()))</f>
        <v/>
      </c>
      <c r="BF204" s="100" t="str">
        <f aca="false">IF(ISBLANK(W204),"", VLOOKUP(W204,$A$4:$B$8,2,FALSE()))</f>
        <v/>
      </c>
      <c r="BG204" s="100" t="str">
        <f aca="false">IF(ISBLANK(X204),"", VLOOKUP(X204,$A$4:$B$8,2,FALSE()))</f>
        <v/>
      </c>
    </row>
    <row r="205" customFormat="false" ht="17.6" hidden="false" customHeight="true" outlineLevel="0" collapsed="false">
      <c r="A205" s="91"/>
      <c r="B205" s="91"/>
      <c r="C205" s="102"/>
      <c r="D205" s="102"/>
      <c r="E205" s="91" t="s">
        <v>20</v>
      </c>
      <c r="F205" s="90" t="s">
        <v>20</v>
      </c>
      <c r="G205" s="90" t="s">
        <v>20</v>
      </c>
      <c r="H205" s="90" t="s">
        <v>14</v>
      </c>
      <c r="I205" s="90" t="s">
        <v>20</v>
      </c>
      <c r="J205" s="90" t="s">
        <v>14</v>
      </c>
      <c r="K205" s="90" t="s">
        <v>20</v>
      </c>
      <c r="L205" s="90" t="s">
        <v>14</v>
      </c>
      <c r="M205" s="90" t="s">
        <v>14</v>
      </c>
      <c r="N205" s="90" t="s">
        <v>14</v>
      </c>
      <c r="O205" s="90" t="s">
        <v>20</v>
      </c>
      <c r="P205" s="90" t="s">
        <v>14</v>
      </c>
      <c r="Q205" s="90"/>
      <c r="R205" s="90"/>
      <c r="S205" s="90"/>
      <c r="T205" s="90"/>
      <c r="U205" s="91"/>
      <c r="V205" s="91"/>
      <c r="W205" s="91"/>
      <c r="X205" s="91"/>
      <c r="Y205" s="93" t="n">
        <f aca="false">Z205*0.9</f>
        <v>4.66408591408591</v>
      </c>
      <c r="Z205" s="94" t="n">
        <f aca="false">IF((AM205) &gt; 3, AM205,3)</f>
        <v>5.18231768231768</v>
      </c>
      <c r="AA205" s="93" t="n">
        <f aca="false">Z205*1.1</f>
        <v>5.70054945054945</v>
      </c>
      <c r="AB205" s="95" t="n">
        <v>7</v>
      </c>
      <c r="AC205" s="96" t="n">
        <f aca="false">COUNT(AN205:BG205)</f>
        <v>12</v>
      </c>
      <c r="AD205" s="97" t="n">
        <f aca="false">COUNTIF(AN205:BG205,"&gt;0")</f>
        <v>6</v>
      </c>
      <c r="AE205" s="98" t="n">
        <f aca="false">AD205/AB205</f>
        <v>0.857142857142857</v>
      </c>
      <c r="AF205" s="98" t="n">
        <f aca="false">SLOPE(AN205:BG205,AN$13:BG$13)</f>
        <v>-0.174825174825175</v>
      </c>
      <c r="AG205" s="98" t="n">
        <f aca="false">IF(AD205&gt;0,SUM(AN205:BG205)/AD205,-2)</f>
        <v>-0.5</v>
      </c>
      <c r="AH205" s="99" t="n">
        <f aca="false">AE205/($AM205-$B$3)</f>
        <v>4.70136986301369</v>
      </c>
      <c r="AI205" s="99" t="n">
        <f aca="false">AF205/($AM205-$B$3)</f>
        <v>-0.958904109589039</v>
      </c>
      <c r="AJ205" s="99" t="n">
        <f aca="false">AG205/($AM205-$B$3)</f>
        <v>-2.74246575342465</v>
      </c>
      <c r="AK205" s="99" t="n">
        <f aca="false">SUM(AH205:AJ205)</f>
        <v>0.999999999999998</v>
      </c>
      <c r="AM205" s="28" t="n">
        <f aca="false">AG205+AF205+AE205+B$3</f>
        <v>5.18231768231768</v>
      </c>
      <c r="AN205" s="100" t="n">
        <f aca="false">IF(ISBLANK(E205),"", VLOOKUP(E205,$A$4:$B$8,2,FALSE()))</f>
        <v>1</v>
      </c>
      <c r="AO205" s="100" t="n">
        <f aca="false">IF(ISBLANK(F205),"", VLOOKUP(F205,$A$4:$B$8,2,FALSE()))</f>
        <v>1</v>
      </c>
      <c r="AP205" s="100" t="n">
        <f aca="false">IF(ISBLANK(G205),"", VLOOKUP(G205,$A$4:$B$8,2,FALSE()))</f>
        <v>1</v>
      </c>
      <c r="AQ205" s="100" t="n">
        <f aca="false">IF(ISBLANK(H205),"", VLOOKUP(H205,$A$4:$B$8,2,FALSE()))</f>
        <v>-1.5</v>
      </c>
      <c r="AR205" s="100" t="n">
        <f aca="false">IF(ISBLANK(I205),"", VLOOKUP(I205,$A$4:$B$8,2,FALSE()))</f>
        <v>1</v>
      </c>
      <c r="AS205" s="100" t="n">
        <f aca="false">IF(ISBLANK(J205),"", VLOOKUP(J205,$A$4:$B$8,2,FALSE()))</f>
        <v>-1.5</v>
      </c>
      <c r="AT205" s="100" t="n">
        <f aca="false">IF(ISBLANK(K205),"", VLOOKUP(K205,$A$4:$B$8,2,FALSE()))</f>
        <v>1</v>
      </c>
      <c r="AU205" s="100" t="n">
        <f aca="false">IF(ISBLANK(L205),"", VLOOKUP(L205,$A$4:$B$8,2,FALSE()))</f>
        <v>-1.5</v>
      </c>
      <c r="AV205" s="100" t="n">
        <f aca="false">IF(ISBLANK(M205),"", VLOOKUP(M205,$A$4:$B$8,2,FALSE()))</f>
        <v>-1.5</v>
      </c>
      <c r="AW205" s="100" t="n">
        <f aca="false">IF(ISBLANK(N205),"", VLOOKUP(N205,$A$4:$B$8,2,FALSE()))</f>
        <v>-1.5</v>
      </c>
      <c r="AX205" s="100" t="n">
        <f aca="false">IF(ISBLANK(O205),"", VLOOKUP(O205,$A$4:$B$8,2,FALSE()))</f>
        <v>1</v>
      </c>
      <c r="AY205" s="100" t="n">
        <f aca="false">IF(ISBLANK(P205),"", VLOOKUP(P205,$A$4:$B$8,2,FALSE()))</f>
        <v>-1.5</v>
      </c>
      <c r="AZ205" s="100" t="str">
        <f aca="false">IF(ISBLANK(Q205),"", VLOOKUP(Q205,$A$4:$B$8,2,FALSE()))</f>
        <v/>
      </c>
      <c r="BA205" s="100" t="str">
        <f aca="false">IF(ISBLANK(R205),"", VLOOKUP(R205,$A$4:$B$8,2,FALSE()))</f>
        <v/>
      </c>
      <c r="BB205" s="100" t="str">
        <f aca="false">IF(ISBLANK(S205),"", VLOOKUP(S205,$A$4:$B$8,2,FALSE()))</f>
        <v/>
      </c>
      <c r="BC205" s="100" t="str">
        <f aca="false">IF(ISBLANK(T205),"", VLOOKUP(T205,$A$4:$B$8,2,FALSE()))</f>
        <v/>
      </c>
      <c r="BD205" s="100" t="str">
        <f aca="false">IF(ISBLANK(U205),"", VLOOKUP(U205,$A$4:$B$8,2,FALSE()))</f>
        <v/>
      </c>
      <c r="BE205" s="100" t="str">
        <f aca="false">IF(ISBLANK(V205),"", VLOOKUP(V205,$A$4:$B$8,2,FALSE()))</f>
        <v/>
      </c>
      <c r="BF205" s="100" t="str">
        <f aca="false">IF(ISBLANK(W205),"", VLOOKUP(W205,$A$4:$B$8,2,FALSE()))</f>
        <v/>
      </c>
      <c r="BG205" s="100" t="str">
        <f aca="false">IF(ISBLANK(X205),"", VLOOKUP(X205,$A$4:$B$8,2,FALSE()))</f>
        <v/>
      </c>
    </row>
    <row r="206" customFormat="false" ht="17.6" hidden="false" customHeight="true" outlineLevel="0" collapsed="false">
      <c r="A206" s="91"/>
      <c r="B206" s="91"/>
      <c r="C206" s="102"/>
      <c r="D206" s="102"/>
      <c r="E206" s="90" t="s">
        <v>26</v>
      </c>
      <c r="F206" s="90" t="s">
        <v>20</v>
      </c>
      <c r="G206" s="90" t="s">
        <v>23</v>
      </c>
      <c r="H206" s="90" t="s">
        <v>20</v>
      </c>
      <c r="I206" s="90" t="s">
        <v>20</v>
      </c>
      <c r="J206" s="90" t="s">
        <v>20</v>
      </c>
      <c r="K206" s="90" t="s">
        <v>23</v>
      </c>
      <c r="L206" s="90" t="s">
        <v>23</v>
      </c>
      <c r="M206" s="90" t="s">
        <v>23</v>
      </c>
      <c r="N206" s="90" t="s">
        <v>23</v>
      </c>
      <c r="O206" s="90" t="s">
        <v>23</v>
      </c>
      <c r="P206" s="90"/>
      <c r="Q206" s="90"/>
      <c r="R206" s="90"/>
      <c r="S206" s="90"/>
      <c r="T206" s="106"/>
      <c r="U206" s="106"/>
      <c r="V206" s="106"/>
      <c r="W206" s="91"/>
      <c r="X206" s="91"/>
      <c r="Y206" s="93" t="n">
        <f aca="false">Z206*0.9</f>
        <v>7.5261038961039</v>
      </c>
      <c r="Z206" s="94" t="n">
        <f aca="false">IF((AM206) &gt; 3, AM206,3)</f>
        <v>8.36233766233766</v>
      </c>
      <c r="AA206" s="93" t="n">
        <f aca="false">Z206*1.1</f>
        <v>9.19857142857143</v>
      </c>
      <c r="AB206" s="95" t="n">
        <v>7</v>
      </c>
      <c r="AC206" s="96" t="n">
        <f aca="false">COUNT(AN206:BG206)</f>
        <v>11</v>
      </c>
      <c r="AD206" s="97" t="n">
        <f aca="false">COUNTIF(AN206:BG206,"&gt;0")</f>
        <v>11</v>
      </c>
      <c r="AE206" s="98" t="n">
        <f aca="false">AD206/AB206</f>
        <v>1.57142857142857</v>
      </c>
      <c r="AF206" s="98" t="n">
        <f aca="false">SLOPE(AN206:BG206,AN$13:BG$13)</f>
        <v>-0.0272727272727273</v>
      </c>
      <c r="AG206" s="98" t="n">
        <f aca="false">IF(AD206&gt;0,SUM(AN206:BG206)/AD206,-2)</f>
        <v>1.81818181818182</v>
      </c>
      <c r="AH206" s="99" t="n">
        <f aca="false">AE206/($AM206-$B$3)</f>
        <v>0.467361915797605</v>
      </c>
      <c r="AI206" s="99" t="n">
        <f aca="false">AF206/($AM206-$B$3)</f>
        <v>-0.00811123986095017</v>
      </c>
      <c r="AJ206" s="99" t="n">
        <f aca="false">AG206/($AM206-$B$3)</f>
        <v>0.540749324063345</v>
      </c>
      <c r="AK206" s="99" t="n">
        <f aca="false">SUM(AH206:AJ206)</f>
        <v>1</v>
      </c>
      <c r="AM206" s="28" t="n">
        <f aca="false">AG206+AF206+AE206+B$3</f>
        <v>8.36233766233766</v>
      </c>
      <c r="AN206" s="100" t="n">
        <f aca="false">IF(ISBLANK(E206),"", VLOOKUP(E206,$A$4:$B$8,2,FALSE()))</f>
        <v>4</v>
      </c>
      <c r="AO206" s="100" t="n">
        <f aca="false">IF(ISBLANK(F206),"", VLOOKUP(F206,$A$4:$B$8,2,FALSE()))</f>
        <v>1</v>
      </c>
      <c r="AP206" s="100" t="n">
        <f aca="false">IF(ISBLANK(G206),"", VLOOKUP(G206,$A$4:$B$8,2,FALSE()))</f>
        <v>2</v>
      </c>
      <c r="AQ206" s="100" t="n">
        <f aca="false">IF(ISBLANK(H206),"", VLOOKUP(H206,$A$4:$B$8,2,FALSE()))</f>
        <v>1</v>
      </c>
      <c r="AR206" s="100" t="n">
        <f aca="false">IF(ISBLANK(I206),"", VLOOKUP(I206,$A$4:$B$8,2,FALSE()))</f>
        <v>1</v>
      </c>
      <c r="AS206" s="100" t="n">
        <f aca="false">IF(ISBLANK(J206),"", VLOOKUP(J206,$A$4:$B$8,2,FALSE()))</f>
        <v>1</v>
      </c>
      <c r="AT206" s="100" t="n">
        <f aca="false">IF(ISBLANK(K206),"", VLOOKUP(K206,$A$4:$B$8,2,FALSE()))</f>
        <v>2</v>
      </c>
      <c r="AU206" s="100" t="n">
        <f aca="false">IF(ISBLANK(L206),"", VLOOKUP(L206,$A$4:$B$8,2,FALSE()))</f>
        <v>2</v>
      </c>
      <c r="AV206" s="100" t="n">
        <f aca="false">IF(ISBLANK(M206),"", VLOOKUP(M206,$A$4:$B$8,2,FALSE()))</f>
        <v>2</v>
      </c>
      <c r="AW206" s="100" t="n">
        <f aca="false">IF(ISBLANK(N206),"", VLOOKUP(N206,$A$4:$B$8,2,FALSE()))</f>
        <v>2</v>
      </c>
      <c r="AX206" s="100" t="n">
        <f aca="false">IF(ISBLANK(O206),"", VLOOKUP(O206,$A$4:$B$8,2,FALSE()))</f>
        <v>2</v>
      </c>
      <c r="AY206" s="100" t="str">
        <f aca="false">IF(ISBLANK(P206),"", VLOOKUP(P206,$A$4:$B$8,2,FALSE()))</f>
        <v/>
      </c>
      <c r="AZ206" s="100" t="str">
        <f aca="false">IF(ISBLANK(Q206),"", VLOOKUP(Q206,$A$4:$B$8,2,FALSE()))</f>
        <v/>
      </c>
      <c r="BA206" s="100" t="str">
        <f aca="false">IF(ISBLANK(R206),"", VLOOKUP(R206,$A$4:$B$8,2,FALSE()))</f>
        <v/>
      </c>
      <c r="BB206" s="100" t="str">
        <f aca="false">IF(ISBLANK(S206),"", VLOOKUP(S206,$A$4:$B$8,2,FALSE()))</f>
        <v/>
      </c>
      <c r="BC206" s="100" t="str">
        <f aca="false">IF(ISBLANK(T206),"", VLOOKUP(T206,$A$4:$B$8,2,FALSE()))</f>
        <v/>
      </c>
      <c r="BD206" s="100" t="str">
        <f aca="false">IF(ISBLANK(U206),"", VLOOKUP(U206,$A$4:$B$8,2,FALSE()))</f>
        <v/>
      </c>
      <c r="BE206" s="100" t="str">
        <f aca="false">IF(ISBLANK(V206),"", VLOOKUP(V206,$A$4:$B$8,2,FALSE()))</f>
        <v/>
      </c>
      <c r="BF206" s="100" t="str">
        <f aca="false">IF(ISBLANK(W206),"", VLOOKUP(W206,$A$4:$B$8,2,FALSE()))</f>
        <v/>
      </c>
      <c r="BG206" s="100" t="str">
        <f aca="false">IF(ISBLANK(X206),"", VLOOKUP(X206,$A$4:$B$8,2,FALSE()))</f>
        <v/>
      </c>
    </row>
    <row r="207" customFormat="false" ht="17.6" hidden="false" customHeight="true" outlineLevel="0" collapsed="false">
      <c r="A207" s="91"/>
      <c r="B207" s="91"/>
      <c r="C207" s="102"/>
      <c r="D207" s="102"/>
      <c r="E207" s="90" t="s">
        <v>20</v>
      </c>
      <c r="F207" s="90" t="s">
        <v>23</v>
      </c>
      <c r="G207" s="90" t="s">
        <v>23</v>
      </c>
      <c r="H207" s="90" t="s">
        <v>20</v>
      </c>
      <c r="I207" s="90" t="s">
        <v>14</v>
      </c>
      <c r="J207" s="90" t="s">
        <v>20</v>
      </c>
      <c r="K207" s="90" t="s">
        <v>14</v>
      </c>
      <c r="L207" s="90" t="s">
        <v>14</v>
      </c>
      <c r="M207" s="90" t="s">
        <v>14</v>
      </c>
      <c r="N207" s="90" t="s">
        <v>20</v>
      </c>
      <c r="O207" s="90" t="s">
        <v>20</v>
      </c>
      <c r="P207" s="90" t="s">
        <v>14</v>
      </c>
      <c r="Q207" s="90"/>
      <c r="R207" s="90"/>
      <c r="S207" s="90"/>
      <c r="T207" s="90"/>
      <c r="U207" s="90"/>
      <c r="V207" s="90"/>
      <c r="W207" s="91"/>
      <c r="X207" s="91"/>
      <c r="Y207" s="93" t="n">
        <f aca="false">Z207*0.9</f>
        <v>5.40876623376624</v>
      </c>
      <c r="Z207" s="94" t="n">
        <f aca="false">IF((AM207) &gt; 3, AM207,3)</f>
        <v>6.00974025974026</v>
      </c>
      <c r="AA207" s="93" t="n">
        <f aca="false">Z207*1.1</f>
        <v>6.61071428571429</v>
      </c>
      <c r="AB207" s="95" t="n">
        <v>7</v>
      </c>
      <c r="AC207" s="96" t="n">
        <f aca="false">COUNT(AN207:BG207)</f>
        <v>12</v>
      </c>
      <c r="AD207" s="97" t="n">
        <f aca="false">COUNTIF(AN207:BG207,"&gt;0")</f>
        <v>7</v>
      </c>
      <c r="AE207" s="98" t="n">
        <f aca="false">AD207/AB207</f>
        <v>1</v>
      </c>
      <c r="AF207" s="98" t="n">
        <f aca="false">SLOPE(AN207:BG207,AN$13:BG$13)</f>
        <v>-0.204545454545455</v>
      </c>
      <c r="AG207" s="98" t="n">
        <f aca="false">IF(AD207&gt;0,SUM(AN207:BG207)/AD207,-2)</f>
        <v>0.214285714285714</v>
      </c>
      <c r="AH207" s="99" t="n">
        <f aca="false">AE207/($AM207-$B$3)</f>
        <v>0.990353697749196</v>
      </c>
      <c r="AI207" s="99" t="n">
        <f aca="false">AF207/($AM207-$B$3)</f>
        <v>-0.202572347266881</v>
      </c>
      <c r="AJ207" s="99" t="n">
        <f aca="false">AG207/($AM207-$B$3)</f>
        <v>0.212218649517685</v>
      </c>
      <c r="AK207" s="99" t="n">
        <f aca="false">SUM(AH207:AJ207)</f>
        <v>1</v>
      </c>
      <c r="AM207" s="28" t="n">
        <f aca="false">AG207+AF207+AE207+B$3</f>
        <v>6.00974025974026</v>
      </c>
      <c r="AN207" s="100" t="n">
        <f aca="false">IF(ISBLANK(E207),"", VLOOKUP(E207,$A$4:$B$8,2,FALSE()))</f>
        <v>1</v>
      </c>
      <c r="AO207" s="100" t="n">
        <f aca="false">IF(ISBLANK(F207),"", VLOOKUP(F207,$A$4:$B$8,2,FALSE()))</f>
        <v>2</v>
      </c>
      <c r="AP207" s="100" t="n">
        <f aca="false">IF(ISBLANK(G207),"", VLOOKUP(G207,$A$4:$B$8,2,FALSE()))</f>
        <v>2</v>
      </c>
      <c r="AQ207" s="100" t="n">
        <f aca="false">IF(ISBLANK(H207),"", VLOOKUP(H207,$A$4:$B$8,2,FALSE()))</f>
        <v>1</v>
      </c>
      <c r="AR207" s="100" t="n">
        <f aca="false">IF(ISBLANK(I207),"", VLOOKUP(I207,$A$4:$B$8,2,FALSE()))</f>
        <v>-1.5</v>
      </c>
      <c r="AS207" s="100" t="n">
        <f aca="false">IF(ISBLANK(J207),"", VLOOKUP(J207,$A$4:$B$8,2,FALSE()))</f>
        <v>1</v>
      </c>
      <c r="AT207" s="100" t="n">
        <f aca="false">IF(ISBLANK(K207),"", VLOOKUP(K207,$A$4:$B$8,2,FALSE()))</f>
        <v>-1.5</v>
      </c>
      <c r="AU207" s="100" t="n">
        <f aca="false">IF(ISBLANK(L207),"", VLOOKUP(L207,$A$4:$B$8,2,FALSE()))</f>
        <v>-1.5</v>
      </c>
      <c r="AV207" s="100" t="n">
        <f aca="false">IF(ISBLANK(M207),"", VLOOKUP(M207,$A$4:$B$8,2,FALSE()))</f>
        <v>-1.5</v>
      </c>
      <c r="AW207" s="100" t="n">
        <f aca="false">IF(ISBLANK(N207),"", VLOOKUP(N207,$A$4:$B$8,2,FALSE()))</f>
        <v>1</v>
      </c>
      <c r="AX207" s="100" t="n">
        <f aca="false">IF(ISBLANK(O207),"", VLOOKUP(O207,$A$4:$B$8,2,FALSE()))</f>
        <v>1</v>
      </c>
      <c r="AY207" s="100" t="n">
        <f aca="false">IF(ISBLANK(P207),"", VLOOKUP(P207,$A$4:$B$8,2,FALSE()))</f>
        <v>-1.5</v>
      </c>
      <c r="AZ207" s="100" t="str">
        <f aca="false">IF(ISBLANK(Q207),"", VLOOKUP(Q207,$A$4:$B$8,2,FALSE()))</f>
        <v/>
      </c>
      <c r="BA207" s="100" t="str">
        <f aca="false">IF(ISBLANK(R207),"", VLOOKUP(R207,$A$4:$B$8,2,FALSE()))</f>
        <v/>
      </c>
      <c r="BB207" s="100" t="str">
        <f aca="false">IF(ISBLANK(S207),"", VLOOKUP(S207,$A$4:$B$8,2,FALSE()))</f>
        <v/>
      </c>
      <c r="BC207" s="100" t="str">
        <f aca="false">IF(ISBLANK(T207),"", VLOOKUP(T207,$A$4:$B$8,2,FALSE()))</f>
        <v/>
      </c>
      <c r="BD207" s="100" t="str">
        <f aca="false">IF(ISBLANK(U207),"", VLOOKUP(U207,$A$4:$B$8,2,FALSE()))</f>
        <v/>
      </c>
      <c r="BE207" s="100" t="str">
        <f aca="false">IF(ISBLANK(V207),"", VLOOKUP(V207,$A$4:$B$8,2,FALSE()))</f>
        <v/>
      </c>
      <c r="BF207" s="100" t="str">
        <f aca="false">IF(ISBLANK(W207),"", VLOOKUP(W207,$A$4:$B$8,2,FALSE()))</f>
        <v/>
      </c>
      <c r="BG207" s="100" t="str">
        <f aca="false">IF(ISBLANK(X207),"", VLOOKUP(X207,$A$4:$B$8,2,FALSE()))</f>
        <v/>
      </c>
    </row>
    <row r="208" customFormat="false" ht="17.6" hidden="false" customHeight="true" outlineLevel="0" collapsed="false">
      <c r="A208" s="91"/>
      <c r="B208" s="91"/>
      <c r="C208" s="102"/>
      <c r="D208" s="102"/>
      <c r="E208" s="90" t="s">
        <v>20</v>
      </c>
      <c r="F208" s="90" t="s">
        <v>23</v>
      </c>
      <c r="G208" s="90" t="s">
        <v>20</v>
      </c>
      <c r="H208" s="90" t="s">
        <v>23</v>
      </c>
      <c r="I208" s="90" t="s">
        <v>14</v>
      </c>
      <c r="J208" s="90" t="s">
        <v>20</v>
      </c>
      <c r="K208" s="90" t="s">
        <v>20</v>
      </c>
      <c r="L208" s="90" t="s">
        <v>14</v>
      </c>
      <c r="M208" s="90" t="s">
        <v>14</v>
      </c>
      <c r="N208" s="90" t="s">
        <v>20</v>
      </c>
      <c r="O208" s="90" t="s">
        <v>23</v>
      </c>
      <c r="P208" s="90"/>
      <c r="Q208" s="90"/>
      <c r="R208" s="90"/>
      <c r="S208" s="90"/>
      <c r="T208" s="91"/>
      <c r="U208" s="91"/>
      <c r="V208" s="91"/>
      <c r="W208" s="91"/>
      <c r="X208" s="91"/>
      <c r="Y208" s="93" t="n">
        <f aca="false">Z208*0.9</f>
        <v>6.16982142857143</v>
      </c>
      <c r="Z208" s="94" t="n">
        <f aca="false">IF((AM208) &gt; 3, AM208,3)</f>
        <v>6.85535714285714</v>
      </c>
      <c r="AA208" s="93" t="n">
        <f aca="false">Z208*1.1</f>
        <v>7.54089285714286</v>
      </c>
      <c r="AB208" s="95" t="n">
        <v>7</v>
      </c>
      <c r="AC208" s="96" t="n">
        <f aca="false">COUNT(AN208:BG208)</f>
        <v>11</v>
      </c>
      <c r="AD208" s="97" t="n">
        <f aca="false">COUNTIF(AN208:BG208,"&gt;0")</f>
        <v>8</v>
      </c>
      <c r="AE208" s="98" t="n">
        <f aca="false">AD208/AB208</f>
        <v>1.14285714285714</v>
      </c>
      <c r="AF208" s="98" t="n">
        <f aca="false">SLOPE(AN208:BG208,AN$13:BG$13)</f>
        <v>-0.1</v>
      </c>
      <c r="AG208" s="98" t="n">
        <f aca="false">IF(AD208&gt;0,SUM(AN208:BG208)/AD208,-2)</f>
        <v>0.8125</v>
      </c>
      <c r="AH208" s="99" t="n">
        <f aca="false">AE208/($AM208-$B$3)</f>
        <v>0.615976900866218</v>
      </c>
      <c r="AI208" s="99" t="n">
        <f aca="false">AF208/($AM208-$B$3)</f>
        <v>-0.053897978825794</v>
      </c>
      <c r="AJ208" s="99" t="n">
        <f aca="false">AG208/($AM208-$B$3)</f>
        <v>0.437921077959577</v>
      </c>
      <c r="AK208" s="99" t="n">
        <f aca="false">SUM(AH208:AJ208)</f>
        <v>1</v>
      </c>
      <c r="AM208" s="28" t="n">
        <f aca="false">AG208+AF208+AE208+B$3</f>
        <v>6.85535714285714</v>
      </c>
      <c r="AN208" s="100" t="n">
        <f aca="false">IF(ISBLANK(E208),"", VLOOKUP(E208,$A$4:$B$8,2,FALSE()))</f>
        <v>1</v>
      </c>
      <c r="AO208" s="100" t="n">
        <f aca="false">IF(ISBLANK(F208),"", VLOOKUP(F208,$A$4:$B$8,2,FALSE()))</f>
        <v>2</v>
      </c>
      <c r="AP208" s="100" t="n">
        <f aca="false">IF(ISBLANK(G208),"", VLOOKUP(G208,$A$4:$B$8,2,FALSE()))</f>
        <v>1</v>
      </c>
      <c r="AQ208" s="100" t="n">
        <f aca="false">IF(ISBLANK(H208),"", VLOOKUP(H208,$A$4:$B$8,2,FALSE()))</f>
        <v>2</v>
      </c>
      <c r="AR208" s="100" t="n">
        <f aca="false">IF(ISBLANK(I208),"", VLOOKUP(I208,$A$4:$B$8,2,FALSE()))</f>
        <v>-1.5</v>
      </c>
      <c r="AS208" s="100" t="n">
        <f aca="false">IF(ISBLANK(J208),"", VLOOKUP(J208,$A$4:$B$8,2,FALSE()))</f>
        <v>1</v>
      </c>
      <c r="AT208" s="100" t="n">
        <f aca="false">IF(ISBLANK(K208),"", VLOOKUP(K208,$A$4:$B$8,2,FALSE()))</f>
        <v>1</v>
      </c>
      <c r="AU208" s="100" t="n">
        <f aca="false">IF(ISBLANK(L208),"", VLOOKUP(L208,$A$4:$B$8,2,FALSE()))</f>
        <v>-1.5</v>
      </c>
      <c r="AV208" s="100" t="n">
        <f aca="false">IF(ISBLANK(M208),"", VLOOKUP(M208,$A$4:$B$8,2,FALSE()))</f>
        <v>-1.5</v>
      </c>
      <c r="AW208" s="100" t="n">
        <f aca="false">IF(ISBLANK(N208),"", VLOOKUP(N208,$A$4:$B$8,2,FALSE()))</f>
        <v>1</v>
      </c>
      <c r="AX208" s="100" t="n">
        <f aca="false">IF(ISBLANK(O208),"", VLOOKUP(O208,$A$4:$B$8,2,FALSE()))</f>
        <v>2</v>
      </c>
      <c r="AY208" s="100" t="str">
        <f aca="false">IF(ISBLANK(P208),"", VLOOKUP(P208,$A$4:$B$8,2,FALSE()))</f>
        <v/>
      </c>
      <c r="AZ208" s="100" t="str">
        <f aca="false">IF(ISBLANK(Q208),"", VLOOKUP(Q208,$A$4:$B$8,2,FALSE()))</f>
        <v/>
      </c>
      <c r="BA208" s="100" t="str">
        <f aca="false">IF(ISBLANK(R208),"", VLOOKUP(R208,$A$4:$B$8,2,FALSE()))</f>
        <v/>
      </c>
      <c r="BB208" s="100" t="str">
        <f aca="false">IF(ISBLANK(S208),"", VLOOKUP(S208,$A$4:$B$8,2,FALSE()))</f>
        <v/>
      </c>
      <c r="BC208" s="100" t="str">
        <f aca="false">IF(ISBLANK(T208),"", VLOOKUP(T208,$A$4:$B$8,2,FALSE()))</f>
        <v/>
      </c>
      <c r="BD208" s="100" t="str">
        <f aca="false">IF(ISBLANK(U208),"", VLOOKUP(U208,$A$4:$B$8,2,FALSE()))</f>
        <v/>
      </c>
      <c r="BE208" s="100" t="str">
        <f aca="false">IF(ISBLANK(V208),"", VLOOKUP(V208,$A$4:$B$8,2,FALSE()))</f>
        <v/>
      </c>
      <c r="BF208" s="100" t="str">
        <f aca="false">IF(ISBLANK(W208),"", VLOOKUP(W208,$A$4:$B$8,2,FALSE()))</f>
        <v/>
      </c>
      <c r="BG208" s="100" t="str">
        <f aca="false">IF(ISBLANK(X208),"", VLOOKUP(X208,$A$4:$B$8,2,FALSE()))</f>
        <v/>
      </c>
    </row>
    <row r="209" customFormat="false" ht="17.6" hidden="false" customHeight="true" outlineLevel="0" collapsed="false">
      <c r="A209" s="91"/>
      <c r="B209" s="91"/>
      <c r="C209" s="102"/>
      <c r="D209" s="102"/>
      <c r="E209" s="90" t="s">
        <v>23</v>
      </c>
      <c r="F209" s="90" t="s">
        <v>20</v>
      </c>
      <c r="G209" s="90" t="s">
        <v>20</v>
      </c>
      <c r="H209" s="90" t="s">
        <v>14</v>
      </c>
      <c r="I209" s="90" t="s">
        <v>14</v>
      </c>
      <c r="J209" s="90" t="s">
        <v>23</v>
      </c>
      <c r="K209" s="90" t="s">
        <v>20</v>
      </c>
      <c r="L209" s="90" t="s">
        <v>17</v>
      </c>
      <c r="M209" s="90" t="s">
        <v>14</v>
      </c>
      <c r="N209" s="90" t="s">
        <v>23</v>
      </c>
      <c r="O209" s="90" t="s">
        <v>14</v>
      </c>
      <c r="P209" s="90"/>
      <c r="Q209" s="90"/>
      <c r="R209" s="90"/>
      <c r="S209" s="90"/>
      <c r="T209" s="91"/>
      <c r="U209" s="91"/>
      <c r="V209" s="91"/>
      <c r="W209" s="91"/>
      <c r="X209" s="91"/>
      <c r="Y209" s="93" t="n">
        <f aca="false">Z209*0.9</f>
        <v>5.57797402597403</v>
      </c>
      <c r="Z209" s="94" t="n">
        <f aca="false">IF((AM209) &gt; 3, AM209,3)</f>
        <v>6.19774891774892</v>
      </c>
      <c r="AA209" s="93" t="n">
        <f aca="false">Z209*1.1</f>
        <v>6.81752380952381</v>
      </c>
      <c r="AB209" s="95" t="n">
        <v>7</v>
      </c>
      <c r="AC209" s="96" t="n">
        <f aca="false">COUNT(AN209:BG209)</f>
        <v>11</v>
      </c>
      <c r="AD209" s="97" t="n">
        <f aca="false">COUNTIF(AN209:BG209,"&gt;0")</f>
        <v>6</v>
      </c>
      <c r="AE209" s="98" t="n">
        <f aca="false">AD209/AB209</f>
        <v>0.857142857142857</v>
      </c>
      <c r="AF209" s="98" t="n">
        <f aca="false">SLOPE(AN209:BG209,AN$13:BG$13)</f>
        <v>-0.142727272727273</v>
      </c>
      <c r="AG209" s="98" t="n">
        <f aca="false">IF(AD209&gt;0,SUM(AN209:BG209)/AD209,-2)</f>
        <v>0.483333333333333</v>
      </c>
      <c r="AH209" s="99" t="n">
        <f aca="false">AE209/($AM209-$B$3)</f>
        <v>0.715628162498193</v>
      </c>
      <c r="AI209" s="99" t="n">
        <f aca="false">AF209/($AM209-$B$3)</f>
        <v>-0.119162931906896</v>
      </c>
      <c r="AJ209" s="99" t="n">
        <f aca="false">AG209/($AM209-$B$3)</f>
        <v>0.403534769408703</v>
      </c>
      <c r="AK209" s="99" t="n">
        <f aca="false">SUM(AH209:AJ209)</f>
        <v>1</v>
      </c>
      <c r="AM209" s="28" t="n">
        <f aca="false">AG209+AF209+AE209+B$3</f>
        <v>6.19774891774892</v>
      </c>
      <c r="AN209" s="100" t="n">
        <f aca="false">IF(ISBLANK(E209),"", VLOOKUP(E209,$A$4:$B$8,2,FALSE()))</f>
        <v>2</v>
      </c>
      <c r="AO209" s="100" t="n">
        <f aca="false">IF(ISBLANK(F209),"", VLOOKUP(F209,$A$4:$B$8,2,FALSE()))</f>
        <v>1</v>
      </c>
      <c r="AP209" s="100" t="n">
        <f aca="false">IF(ISBLANK(G209),"", VLOOKUP(G209,$A$4:$B$8,2,FALSE()))</f>
        <v>1</v>
      </c>
      <c r="AQ209" s="100" t="n">
        <f aca="false">IF(ISBLANK(H209),"", VLOOKUP(H209,$A$4:$B$8,2,FALSE()))</f>
        <v>-1.5</v>
      </c>
      <c r="AR209" s="100" t="n">
        <f aca="false">IF(ISBLANK(I209),"", VLOOKUP(I209,$A$4:$B$8,2,FALSE()))</f>
        <v>-1.5</v>
      </c>
      <c r="AS209" s="100" t="n">
        <f aca="false">IF(ISBLANK(J209),"", VLOOKUP(J209,$A$4:$B$8,2,FALSE()))</f>
        <v>2</v>
      </c>
      <c r="AT209" s="100" t="n">
        <f aca="false">IF(ISBLANK(K209),"", VLOOKUP(K209,$A$4:$B$8,2,FALSE()))</f>
        <v>1</v>
      </c>
      <c r="AU209" s="100" t="n">
        <f aca="false">IF(ISBLANK(L209),"", VLOOKUP(L209,$A$4:$B$8,2,FALSE()))</f>
        <v>-0.1</v>
      </c>
      <c r="AV209" s="100" t="n">
        <f aca="false">IF(ISBLANK(M209),"", VLOOKUP(M209,$A$4:$B$8,2,FALSE()))</f>
        <v>-1.5</v>
      </c>
      <c r="AW209" s="100" t="n">
        <f aca="false">IF(ISBLANK(N209),"", VLOOKUP(N209,$A$4:$B$8,2,FALSE()))</f>
        <v>2</v>
      </c>
      <c r="AX209" s="100" t="n">
        <f aca="false">IF(ISBLANK(O209),"", VLOOKUP(O209,$A$4:$B$8,2,FALSE()))</f>
        <v>-1.5</v>
      </c>
      <c r="AY209" s="100" t="str">
        <f aca="false">IF(ISBLANK(P209),"", VLOOKUP(P209,$A$4:$B$8,2,FALSE()))</f>
        <v/>
      </c>
      <c r="AZ209" s="100" t="str">
        <f aca="false">IF(ISBLANK(Q209),"", VLOOKUP(Q209,$A$4:$B$8,2,FALSE()))</f>
        <v/>
      </c>
      <c r="BA209" s="100" t="str">
        <f aca="false">IF(ISBLANK(R209),"", VLOOKUP(R209,$A$4:$B$8,2,FALSE()))</f>
        <v/>
      </c>
      <c r="BB209" s="100" t="str">
        <f aca="false">IF(ISBLANK(S209),"", VLOOKUP(S209,$A$4:$B$8,2,FALSE()))</f>
        <v/>
      </c>
      <c r="BC209" s="100" t="str">
        <f aca="false">IF(ISBLANK(T209),"", VLOOKUP(T209,$A$4:$B$8,2,FALSE()))</f>
        <v/>
      </c>
      <c r="BD209" s="100" t="str">
        <f aca="false">IF(ISBLANK(U209),"", VLOOKUP(U209,$A$4:$B$8,2,FALSE()))</f>
        <v/>
      </c>
      <c r="BE209" s="100" t="str">
        <f aca="false">IF(ISBLANK(V209),"", VLOOKUP(V209,$A$4:$B$8,2,FALSE()))</f>
        <v/>
      </c>
      <c r="BF209" s="100" t="str">
        <f aca="false">IF(ISBLANK(W209),"", VLOOKUP(W209,$A$4:$B$8,2,FALSE()))</f>
        <v/>
      </c>
      <c r="BG209" s="100" t="str">
        <f aca="false">IF(ISBLANK(X209),"", VLOOKUP(X209,$A$4:$B$8,2,FALSE()))</f>
        <v/>
      </c>
    </row>
    <row r="210" customFormat="false" ht="17.6" hidden="false" customHeight="true" outlineLevel="0" collapsed="false">
      <c r="A210" s="91"/>
      <c r="B210" s="91"/>
      <c r="C210" s="102"/>
      <c r="D210" s="102"/>
      <c r="E210" s="90" t="s">
        <v>23</v>
      </c>
      <c r="F210" s="90" t="s">
        <v>23</v>
      </c>
      <c r="G210" s="90" t="s">
        <v>23</v>
      </c>
      <c r="H210" s="90" t="s">
        <v>20</v>
      </c>
      <c r="I210" s="90" t="s">
        <v>20</v>
      </c>
      <c r="J210" s="90" t="s">
        <v>14</v>
      </c>
      <c r="K210" s="90" t="s">
        <v>14</v>
      </c>
      <c r="L210" s="90" t="s">
        <v>14</v>
      </c>
      <c r="M210" s="90" t="s">
        <v>14</v>
      </c>
      <c r="N210" s="90" t="s">
        <v>20</v>
      </c>
      <c r="O210" s="90"/>
      <c r="P210" s="90"/>
      <c r="Q210" s="90"/>
      <c r="R210" s="90"/>
      <c r="S210" s="90"/>
      <c r="T210" s="91"/>
      <c r="U210" s="91"/>
      <c r="V210" s="91"/>
      <c r="W210" s="91"/>
      <c r="X210" s="91"/>
      <c r="Y210" s="93" t="n">
        <f aca="false">Z210*0.9</f>
        <v>5.3887012987013</v>
      </c>
      <c r="Z210" s="94" t="n">
        <f aca="false">IF((AM210) &gt; 3, AM210,3)</f>
        <v>5.98744588744589</v>
      </c>
      <c r="AA210" s="93" t="n">
        <f aca="false">Z210*1.1</f>
        <v>6.58619047619048</v>
      </c>
      <c r="AB210" s="95" t="n">
        <v>7</v>
      </c>
      <c r="AC210" s="96" t="n">
        <f aca="false">COUNT(AN210:BG210)</f>
        <v>10</v>
      </c>
      <c r="AD210" s="97" t="n">
        <f aca="false">COUNTIF(AN210:BG210,"&gt;0")</f>
        <v>6</v>
      </c>
      <c r="AE210" s="98" t="n">
        <f aca="false">AD210/AB210</f>
        <v>0.857142857142857</v>
      </c>
      <c r="AF210" s="98" t="n">
        <f aca="false">SLOPE(AN210:BG210,AN$13:BG$13)</f>
        <v>-0.36969696969697</v>
      </c>
      <c r="AG210" s="98" t="n">
        <f aca="false">IF(AD210&gt;0,SUM(AN210:BG210)/AD210,-2)</f>
        <v>0.5</v>
      </c>
      <c r="AH210" s="99" t="n">
        <f aca="false">AE210/($AM210-$B$3)</f>
        <v>0.868040333187198</v>
      </c>
      <c r="AI210" s="99" t="n">
        <f aca="false">AF210/($AM210-$B$3)</f>
        <v>-0.374397194213064</v>
      </c>
      <c r="AJ210" s="99" t="n">
        <f aca="false">AG210/($AM210-$B$3)</f>
        <v>0.506356861025866</v>
      </c>
      <c r="AK210" s="99" t="n">
        <f aca="false">SUM(AH210:AJ210)</f>
        <v>1</v>
      </c>
      <c r="AM210" s="28" t="n">
        <f aca="false">AG210+AF210+AE210+B$3</f>
        <v>5.98744588744589</v>
      </c>
      <c r="AN210" s="100" t="n">
        <f aca="false">IF(ISBLANK(E210),"", VLOOKUP(E210,$A$4:$B$8,2,FALSE()))</f>
        <v>2</v>
      </c>
      <c r="AO210" s="100" t="n">
        <f aca="false">IF(ISBLANK(F210),"", VLOOKUP(F210,$A$4:$B$8,2,FALSE()))</f>
        <v>2</v>
      </c>
      <c r="AP210" s="100" t="n">
        <f aca="false">IF(ISBLANK(G210),"", VLOOKUP(G210,$A$4:$B$8,2,FALSE()))</f>
        <v>2</v>
      </c>
      <c r="AQ210" s="100" t="n">
        <f aca="false">IF(ISBLANK(H210),"", VLOOKUP(H210,$A$4:$B$8,2,FALSE()))</f>
        <v>1</v>
      </c>
      <c r="AR210" s="100" t="n">
        <f aca="false">IF(ISBLANK(I210),"", VLOOKUP(I210,$A$4:$B$8,2,FALSE()))</f>
        <v>1</v>
      </c>
      <c r="AS210" s="100" t="n">
        <f aca="false">IF(ISBLANK(J210),"", VLOOKUP(J210,$A$4:$B$8,2,FALSE()))</f>
        <v>-1.5</v>
      </c>
      <c r="AT210" s="100" t="n">
        <f aca="false">IF(ISBLANK(K210),"", VLOOKUP(K210,$A$4:$B$8,2,FALSE()))</f>
        <v>-1.5</v>
      </c>
      <c r="AU210" s="100" t="n">
        <f aca="false">IF(ISBLANK(L210),"", VLOOKUP(L210,$A$4:$B$8,2,FALSE()))</f>
        <v>-1.5</v>
      </c>
      <c r="AV210" s="100" t="n">
        <f aca="false">IF(ISBLANK(M210),"", VLOOKUP(M210,$A$4:$B$8,2,FALSE()))</f>
        <v>-1.5</v>
      </c>
      <c r="AW210" s="100" t="n">
        <f aca="false">IF(ISBLANK(N210),"", VLOOKUP(N210,$A$4:$B$8,2,FALSE()))</f>
        <v>1</v>
      </c>
      <c r="AX210" s="100" t="str">
        <f aca="false">IF(ISBLANK(O210),"", VLOOKUP(O210,$A$4:$B$8,2,FALSE()))</f>
        <v/>
      </c>
      <c r="AY210" s="100" t="str">
        <f aca="false">IF(ISBLANK(P210),"", VLOOKUP(P210,$A$4:$B$8,2,FALSE()))</f>
        <v/>
      </c>
      <c r="AZ210" s="100" t="str">
        <f aca="false">IF(ISBLANK(Q210),"", VLOOKUP(Q210,$A$4:$B$8,2,FALSE()))</f>
        <v/>
      </c>
      <c r="BA210" s="100" t="str">
        <f aca="false">IF(ISBLANK(R210),"", VLOOKUP(R210,$A$4:$B$8,2,FALSE()))</f>
        <v/>
      </c>
      <c r="BB210" s="100" t="str">
        <f aca="false">IF(ISBLANK(S210),"", VLOOKUP(S210,$A$4:$B$8,2,FALSE()))</f>
        <v/>
      </c>
      <c r="BC210" s="100" t="str">
        <f aca="false">IF(ISBLANK(T210),"", VLOOKUP(T210,$A$4:$B$8,2,FALSE()))</f>
        <v/>
      </c>
      <c r="BD210" s="100" t="str">
        <f aca="false">IF(ISBLANK(U210),"", VLOOKUP(U210,$A$4:$B$8,2,FALSE()))</f>
        <v/>
      </c>
      <c r="BE210" s="100" t="str">
        <f aca="false">IF(ISBLANK(V210),"", VLOOKUP(V210,$A$4:$B$8,2,FALSE()))</f>
        <v/>
      </c>
      <c r="BF210" s="100" t="str">
        <f aca="false">IF(ISBLANK(W210),"", VLOOKUP(W210,$A$4:$B$8,2,FALSE()))</f>
        <v/>
      </c>
      <c r="BG210" s="100" t="str">
        <f aca="false">IF(ISBLANK(X210),"", VLOOKUP(X210,$A$4:$B$8,2,FALSE()))</f>
        <v/>
      </c>
    </row>
    <row r="211" customFormat="false" ht="17.6" hidden="false" customHeight="true" outlineLevel="0" collapsed="false">
      <c r="A211" s="91"/>
      <c r="B211" s="91"/>
      <c r="C211" s="102"/>
      <c r="D211" s="102"/>
      <c r="E211" s="90" t="s">
        <v>23</v>
      </c>
      <c r="F211" s="90" t="s">
        <v>20</v>
      </c>
      <c r="G211" s="90" t="s">
        <v>20</v>
      </c>
      <c r="H211" s="91" t="s">
        <v>14</v>
      </c>
      <c r="I211" s="90" t="s">
        <v>14</v>
      </c>
      <c r="J211" s="90" t="s">
        <v>20</v>
      </c>
      <c r="K211" s="90" t="s">
        <v>26</v>
      </c>
      <c r="L211" s="90" t="s">
        <v>23</v>
      </c>
      <c r="M211" s="90" t="s">
        <v>26</v>
      </c>
      <c r="N211" s="90" t="s">
        <v>23</v>
      </c>
      <c r="O211" s="90" t="s">
        <v>26</v>
      </c>
      <c r="P211" s="90" t="s">
        <v>26</v>
      </c>
      <c r="Q211" s="90" t="s">
        <v>23</v>
      </c>
      <c r="R211" s="90"/>
      <c r="S211" s="90"/>
      <c r="T211" s="90"/>
      <c r="U211" s="91"/>
      <c r="V211" s="91"/>
      <c r="W211" s="91"/>
      <c r="X211" s="91"/>
      <c r="Y211" s="93" t="n">
        <f aca="false">Z211*0.9</f>
        <v>8.1227022977023</v>
      </c>
      <c r="Z211" s="94" t="n">
        <f aca="false">IF((AM211) &gt; 3, AM211,3)</f>
        <v>9.02522477522478</v>
      </c>
      <c r="AA211" s="93" t="n">
        <f aca="false">Z211*1.1</f>
        <v>9.92774725274725</v>
      </c>
      <c r="AB211" s="95" t="n">
        <v>7</v>
      </c>
      <c r="AC211" s="96" t="n">
        <f aca="false">COUNT(AN211:BG211)</f>
        <v>13</v>
      </c>
      <c r="AD211" s="97" t="n">
        <f aca="false">COUNTIF(AN211:BG211,"&gt;0")</f>
        <v>11</v>
      </c>
      <c r="AE211" s="98" t="n">
        <f aca="false">AD211/AB211</f>
        <v>1.57142857142857</v>
      </c>
      <c r="AF211" s="98" t="n">
        <f aca="false">SLOPE(AN211:BG211,AN$13:BG$13)</f>
        <v>0.271978021978022</v>
      </c>
      <c r="AG211" s="98" t="n">
        <f aca="false">IF(AD211&gt;0,SUM(AN211:BG211)/AD211,-2)</f>
        <v>2.18181818181818</v>
      </c>
      <c r="AH211" s="99" t="n">
        <f aca="false">AE211/($AM211-$B$3)</f>
        <v>0.390395234845195</v>
      </c>
      <c r="AI211" s="99" t="n">
        <f aca="false">AF211/($AM211-$B$3)</f>
        <v>0.0675684060308991</v>
      </c>
      <c r="AJ211" s="99" t="n">
        <f aca="false">AG211/($AM211-$B$3)</f>
        <v>0.542036359123906</v>
      </c>
      <c r="AK211" s="99" t="n">
        <f aca="false">SUM(AH211:AJ211)</f>
        <v>1</v>
      </c>
      <c r="AM211" s="28" t="n">
        <f aca="false">AG211+AF211+AE211+B$3</f>
        <v>9.02522477522478</v>
      </c>
      <c r="AN211" s="100" t="n">
        <f aca="false">IF(ISBLANK(E211),"", VLOOKUP(E211,$A$4:$B$8,2,FALSE()))</f>
        <v>2</v>
      </c>
      <c r="AO211" s="100" t="n">
        <f aca="false">IF(ISBLANK(F211),"", VLOOKUP(F211,$A$4:$B$8,2,FALSE()))</f>
        <v>1</v>
      </c>
      <c r="AP211" s="100" t="n">
        <f aca="false">IF(ISBLANK(G211),"", VLOOKUP(G211,$A$4:$B$8,2,FALSE()))</f>
        <v>1</v>
      </c>
      <c r="AQ211" s="100" t="n">
        <f aca="false">IF(ISBLANK(H211),"", VLOOKUP(H211,$A$4:$B$8,2,FALSE()))</f>
        <v>-1.5</v>
      </c>
      <c r="AR211" s="100" t="n">
        <f aca="false">IF(ISBLANK(I211),"", VLOOKUP(I211,$A$4:$B$8,2,FALSE()))</f>
        <v>-1.5</v>
      </c>
      <c r="AS211" s="100" t="n">
        <f aca="false">IF(ISBLANK(J211),"", VLOOKUP(J211,$A$4:$B$8,2,FALSE()))</f>
        <v>1</v>
      </c>
      <c r="AT211" s="100" t="n">
        <f aca="false">IF(ISBLANK(K211),"", VLOOKUP(K211,$A$4:$B$8,2,FALSE()))</f>
        <v>4</v>
      </c>
      <c r="AU211" s="100" t="n">
        <f aca="false">IF(ISBLANK(L211),"", VLOOKUP(L211,$A$4:$B$8,2,FALSE()))</f>
        <v>2</v>
      </c>
      <c r="AV211" s="100" t="n">
        <f aca="false">IF(ISBLANK(M211),"", VLOOKUP(M211,$A$4:$B$8,2,FALSE()))</f>
        <v>4</v>
      </c>
      <c r="AW211" s="100" t="n">
        <f aca="false">IF(ISBLANK(N211),"", VLOOKUP(N211,$A$4:$B$8,2,FALSE()))</f>
        <v>2</v>
      </c>
      <c r="AX211" s="100" t="n">
        <f aca="false">IF(ISBLANK(O211),"", VLOOKUP(O211,$A$4:$B$8,2,FALSE()))</f>
        <v>4</v>
      </c>
      <c r="AY211" s="100" t="n">
        <f aca="false">IF(ISBLANK(P211),"", VLOOKUP(P211,$A$4:$B$8,2,FALSE()))</f>
        <v>4</v>
      </c>
      <c r="AZ211" s="100" t="n">
        <f aca="false">IF(ISBLANK(Q211),"", VLOOKUP(Q211,$A$4:$B$8,2,FALSE()))</f>
        <v>2</v>
      </c>
      <c r="BA211" s="100" t="str">
        <f aca="false">IF(ISBLANK(R211),"", VLOOKUP(R211,$A$4:$B$8,2,FALSE()))</f>
        <v/>
      </c>
      <c r="BB211" s="100" t="str">
        <f aca="false">IF(ISBLANK(S211),"", VLOOKUP(S211,$A$4:$B$8,2,FALSE()))</f>
        <v/>
      </c>
      <c r="BC211" s="100" t="str">
        <f aca="false">IF(ISBLANK(T211),"", VLOOKUP(T211,$A$4:$B$8,2,FALSE()))</f>
        <v/>
      </c>
      <c r="BD211" s="100" t="str">
        <f aca="false">IF(ISBLANK(U211),"", VLOOKUP(U211,$A$4:$B$8,2,FALSE()))</f>
        <v/>
      </c>
      <c r="BE211" s="100" t="str">
        <f aca="false">IF(ISBLANK(V211),"", VLOOKUP(V211,$A$4:$B$8,2,FALSE()))</f>
        <v/>
      </c>
      <c r="BF211" s="100" t="str">
        <f aca="false">IF(ISBLANK(W211),"", VLOOKUP(W211,$A$4:$B$8,2,FALSE()))</f>
        <v/>
      </c>
      <c r="BG211" s="100" t="str">
        <f aca="false">IF(ISBLANK(X211),"", VLOOKUP(X211,$A$4:$B$8,2,FALSE()))</f>
        <v/>
      </c>
    </row>
    <row r="212" customFormat="false" ht="17.6" hidden="false" customHeight="true" outlineLevel="0" collapsed="false">
      <c r="A212" s="91"/>
      <c r="B212" s="91"/>
      <c r="C212" s="102"/>
      <c r="D212" s="102"/>
      <c r="E212" s="90" t="s">
        <v>20</v>
      </c>
      <c r="F212" s="90" t="s">
        <v>20</v>
      </c>
      <c r="G212" s="90" t="s">
        <v>23</v>
      </c>
      <c r="H212" s="90" t="s">
        <v>14</v>
      </c>
      <c r="I212" s="90" t="s">
        <v>14</v>
      </c>
      <c r="J212" s="90" t="s">
        <v>20</v>
      </c>
      <c r="K212" s="90" t="s">
        <v>20</v>
      </c>
      <c r="L212" s="90" t="s">
        <v>14</v>
      </c>
      <c r="M212" s="90" t="s">
        <v>20</v>
      </c>
      <c r="N212" s="90" t="s">
        <v>20</v>
      </c>
      <c r="O212" s="90" t="s">
        <v>23</v>
      </c>
      <c r="P212" s="90"/>
      <c r="Q212" s="90"/>
      <c r="R212" s="90"/>
      <c r="S212" s="90"/>
      <c r="T212" s="90"/>
      <c r="U212" s="90"/>
      <c r="V212" s="90"/>
      <c r="W212" s="91"/>
      <c r="X212" s="91"/>
      <c r="Y212" s="93" t="n">
        <f aca="false">Z212*0.9</f>
        <v>6.18413961038961</v>
      </c>
      <c r="Z212" s="94" t="n">
        <f aca="false">IF((AM212) &gt; 3, AM212,3)</f>
        <v>6.87126623376623</v>
      </c>
      <c r="AA212" s="93" t="n">
        <f aca="false">Z212*1.1</f>
        <v>7.55839285714286</v>
      </c>
      <c r="AB212" s="95" t="n">
        <v>7</v>
      </c>
      <c r="AC212" s="96" t="n">
        <f aca="false">COUNT(AN212:BG212)</f>
        <v>11</v>
      </c>
      <c r="AD212" s="97" t="n">
        <f aca="false">COUNTIF(AN212:BG212,"&gt;0")</f>
        <v>8</v>
      </c>
      <c r="AE212" s="98" t="n">
        <f aca="false">AD212/AB212</f>
        <v>1.14285714285714</v>
      </c>
      <c r="AF212" s="98" t="n">
        <f aca="false">SLOPE(AN212:BG212,AN$13:BG$13)</f>
        <v>0.0409090909090909</v>
      </c>
      <c r="AG212" s="98" t="n">
        <f aca="false">IF(AD212&gt;0,SUM(AN212:BG212)/AD212,-2)</f>
        <v>0.6875</v>
      </c>
      <c r="AH212" s="99" t="n">
        <f aca="false">AE212/($AM212-$B$3)</f>
        <v>0.610740001735057</v>
      </c>
      <c r="AI212" s="99" t="n">
        <f aca="false">AF212/($AM212-$B$3)</f>
        <v>0.0218617159711981</v>
      </c>
      <c r="AJ212" s="99" t="n">
        <f aca="false">AG212/($AM212-$B$3)</f>
        <v>0.367398282293745</v>
      </c>
      <c r="AK212" s="99" t="n">
        <f aca="false">SUM(AH212:AJ212)</f>
        <v>1</v>
      </c>
      <c r="AM212" s="28" t="n">
        <f aca="false">AG212+AF212+AE212+B$3</f>
        <v>6.87126623376623</v>
      </c>
      <c r="AN212" s="100" t="n">
        <f aca="false">IF(ISBLANK(E212),"", VLOOKUP(E212,$A$4:$B$8,2,FALSE()))</f>
        <v>1</v>
      </c>
      <c r="AO212" s="100" t="n">
        <f aca="false">IF(ISBLANK(F212),"", VLOOKUP(F212,$A$4:$B$8,2,FALSE()))</f>
        <v>1</v>
      </c>
      <c r="AP212" s="100" t="n">
        <f aca="false">IF(ISBLANK(G212),"", VLOOKUP(G212,$A$4:$B$8,2,FALSE()))</f>
        <v>2</v>
      </c>
      <c r="AQ212" s="100" t="n">
        <f aca="false">IF(ISBLANK(H212),"", VLOOKUP(H212,$A$4:$B$8,2,FALSE()))</f>
        <v>-1.5</v>
      </c>
      <c r="AR212" s="100" t="n">
        <f aca="false">IF(ISBLANK(I212),"", VLOOKUP(I212,$A$4:$B$8,2,FALSE()))</f>
        <v>-1.5</v>
      </c>
      <c r="AS212" s="100" t="n">
        <f aca="false">IF(ISBLANK(J212),"", VLOOKUP(J212,$A$4:$B$8,2,FALSE()))</f>
        <v>1</v>
      </c>
      <c r="AT212" s="100" t="n">
        <f aca="false">IF(ISBLANK(K212),"", VLOOKUP(K212,$A$4:$B$8,2,FALSE()))</f>
        <v>1</v>
      </c>
      <c r="AU212" s="100" t="n">
        <f aca="false">IF(ISBLANK(L212),"", VLOOKUP(L212,$A$4:$B$8,2,FALSE()))</f>
        <v>-1.5</v>
      </c>
      <c r="AV212" s="100" t="n">
        <f aca="false">IF(ISBLANK(M212),"", VLOOKUP(M212,$A$4:$B$8,2,FALSE()))</f>
        <v>1</v>
      </c>
      <c r="AW212" s="100" t="n">
        <f aca="false">IF(ISBLANK(N212),"", VLOOKUP(N212,$A$4:$B$8,2,FALSE()))</f>
        <v>1</v>
      </c>
      <c r="AX212" s="100" t="n">
        <f aca="false">IF(ISBLANK(O212),"", VLOOKUP(O212,$A$4:$B$8,2,FALSE()))</f>
        <v>2</v>
      </c>
      <c r="AY212" s="100" t="str">
        <f aca="false">IF(ISBLANK(P212),"", VLOOKUP(P212,$A$4:$B$8,2,FALSE()))</f>
        <v/>
      </c>
      <c r="AZ212" s="100" t="str">
        <f aca="false">IF(ISBLANK(Q212),"", VLOOKUP(Q212,$A$4:$B$8,2,FALSE()))</f>
        <v/>
      </c>
      <c r="BA212" s="100" t="str">
        <f aca="false">IF(ISBLANK(R212),"", VLOOKUP(R212,$A$4:$B$8,2,FALSE()))</f>
        <v/>
      </c>
      <c r="BB212" s="100" t="str">
        <f aca="false">IF(ISBLANK(S212),"", VLOOKUP(S212,$A$4:$B$8,2,FALSE()))</f>
        <v/>
      </c>
      <c r="BC212" s="100" t="str">
        <f aca="false">IF(ISBLANK(T212),"", VLOOKUP(T212,$A$4:$B$8,2,FALSE()))</f>
        <v/>
      </c>
      <c r="BD212" s="100" t="str">
        <f aca="false">IF(ISBLANK(U212),"", VLOOKUP(U212,$A$4:$B$8,2,FALSE()))</f>
        <v/>
      </c>
      <c r="BE212" s="100" t="str">
        <f aca="false">IF(ISBLANK(V212),"", VLOOKUP(V212,$A$4:$B$8,2,FALSE()))</f>
        <v/>
      </c>
      <c r="BF212" s="100" t="str">
        <f aca="false">IF(ISBLANK(W212),"", VLOOKUP(W212,$A$4:$B$8,2,FALSE()))</f>
        <v/>
      </c>
      <c r="BG212" s="100" t="str">
        <f aca="false">IF(ISBLANK(X212),"", VLOOKUP(X212,$A$4:$B$8,2,FALSE()))</f>
        <v/>
      </c>
    </row>
    <row r="213" customFormat="false" ht="17.6" hidden="false" customHeight="true" outlineLevel="0" collapsed="false">
      <c r="A213" s="91"/>
      <c r="B213" s="91"/>
      <c r="C213" s="102"/>
      <c r="D213" s="102"/>
      <c r="E213" s="90" t="s">
        <v>26</v>
      </c>
      <c r="F213" s="90" t="s">
        <v>20</v>
      </c>
      <c r="G213" s="90" t="s">
        <v>23</v>
      </c>
      <c r="H213" s="90" t="s">
        <v>20</v>
      </c>
      <c r="I213" s="90" t="s">
        <v>20</v>
      </c>
      <c r="J213" s="90" t="s">
        <v>20</v>
      </c>
      <c r="K213" s="90" t="s">
        <v>14</v>
      </c>
      <c r="L213" s="90" t="s">
        <v>23</v>
      </c>
      <c r="M213" s="90" t="s">
        <v>14</v>
      </c>
      <c r="N213" s="90" t="s">
        <v>14</v>
      </c>
      <c r="O213" s="90" t="s">
        <v>14</v>
      </c>
      <c r="P213" s="90" t="s">
        <v>23</v>
      </c>
      <c r="Q213" s="90" t="s">
        <v>14</v>
      </c>
      <c r="R213" s="90"/>
      <c r="S213" s="90"/>
      <c r="T213" s="91"/>
      <c r="U213" s="91"/>
      <c r="V213" s="91"/>
      <c r="W213" s="91"/>
      <c r="X213" s="91"/>
      <c r="Y213" s="93" t="n">
        <f aca="false">Z213*0.9</f>
        <v>5.99526098901099</v>
      </c>
      <c r="Z213" s="94" t="n">
        <f aca="false">IF((AM213) &gt; 3, AM213,3)</f>
        <v>6.6614010989011</v>
      </c>
      <c r="AA213" s="93" t="n">
        <f aca="false">Z213*1.1</f>
        <v>7.32754120879121</v>
      </c>
      <c r="AB213" s="95" t="n">
        <v>7</v>
      </c>
      <c r="AC213" s="96" t="n">
        <f aca="false">COUNT(AN213:BG213)</f>
        <v>13</v>
      </c>
      <c r="AD213" s="97" t="n">
        <f aca="false">COUNTIF(AN213:BG213,"&gt;0")</f>
        <v>8</v>
      </c>
      <c r="AE213" s="98" t="n">
        <f aca="false">AD213/AB213</f>
        <v>1.14285714285714</v>
      </c>
      <c r="AF213" s="98" t="n">
        <f aca="false">SLOPE(AN213:BG213,AN$13:BG$13)</f>
        <v>-0.293956043956044</v>
      </c>
      <c r="AG213" s="98" t="n">
        <f aca="false">IF(AD213&gt;0,SUM(AN213:BG213)/AD213,-2)</f>
        <v>0.8125</v>
      </c>
      <c r="AH213" s="99" t="n">
        <f aca="false">AE213/($AM213-$B$3)</f>
        <v>0.68788755684167</v>
      </c>
      <c r="AI213" s="99" t="n">
        <f aca="false">AF213/($AM213-$B$3)</f>
        <v>-0.176932616783795</v>
      </c>
      <c r="AJ213" s="99" t="n">
        <f aca="false">AG213/($AM213-$B$3)</f>
        <v>0.489045059942125</v>
      </c>
      <c r="AK213" s="99" t="n">
        <f aca="false">SUM(AH213:AJ213)</f>
        <v>1</v>
      </c>
      <c r="AM213" s="28" t="n">
        <f aca="false">AG213+AF213+AE213+B$3</f>
        <v>6.6614010989011</v>
      </c>
      <c r="AN213" s="100" t="n">
        <f aca="false">IF(ISBLANK(E213),"", VLOOKUP(E213,$A$4:$B$8,2,FALSE()))</f>
        <v>4</v>
      </c>
      <c r="AO213" s="100" t="n">
        <f aca="false">IF(ISBLANK(F213),"", VLOOKUP(F213,$A$4:$B$8,2,FALSE()))</f>
        <v>1</v>
      </c>
      <c r="AP213" s="100" t="n">
        <f aca="false">IF(ISBLANK(G213),"", VLOOKUP(G213,$A$4:$B$8,2,FALSE()))</f>
        <v>2</v>
      </c>
      <c r="AQ213" s="100" t="n">
        <f aca="false">IF(ISBLANK(H213),"", VLOOKUP(H213,$A$4:$B$8,2,FALSE()))</f>
        <v>1</v>
      </c>
      <c r="AR213" s="100" t="n">
        <f aca="false">IF(ISBLANK(I213),"", VLOOKUP(I213,$A$4:$B$8,2,FALSE()))</f>
        <v>1</v>
      </c>
      <c r="AS213" s="100" t="n">
        <f aca="false">IF(ISBLANK(J213),"", VLOOKUP(J213,$A$4:$B$8,2,FALSE()))</f>
        <v>1</v>
      </c>
      <c r="AT213" s="100" t="n">
        <f aca="false">IF(ISBLANK(K213),"", VLOOKUP(K213,$A$4:$B$8,2,FALSE()))</f>
        <v>-1.5</v>
      </c>
      <c r="AU213" s="100" t="n">
        <f aca="false">IF(ISBLANK(L213),"", VLOOKUP(L213,$A$4:$B$8,2,FALSE()))</f>
        <v>2</v>
      </c>
      <c r="AV213" s="100" t="n">
        <f aca="false">IF(ISBLANK(M213),"", VLOOKUP(M213,$A$4:$B$8,2,FALSE()))</f>
        <v>-1.5</v>
      </c>
      <c r="AW213" s="100" t="n">
        <f aca="false">IF(ISBLANK(N213),"", VLOOKUP(N213,$A$4:$B$8,2,FALSE()))</f>
        <v>-1.5</v>
      </c>
      <c r="AX213" s="100" t="n">
        <f aca="false">IF(ISBLANK(O213),"", VLOOKUP(O213,$A$4:$B$8,2,FALSE()))</f>
        <v>-1.5</v>
      </c>
      <c r="AY213" s="100" t="n">
        <f aca="false">IF(ISBLANK(P213),"", VLOOKUP(P213,$A$4:$B$8,2,FALSE()))</f>
        <v>2</v>
      </c>
      <c r="AZ213" s="100" t="n">
        <f aca="false">IF(ISBLANK(Q213),"", VLOOKUP(Q213,$A$4:$B$8,2,FALSE()))</f>
        <v>-1.5</v>
      </c>
      <c r="BA213" s="100" t="str">
        <f aca="false">IF(ISBLANK(R213),"", VLOOKUP(R213,$A$4:$B$8,2,FALSE()))</f>
        <v/>
      </c>
      <c r="BB213" s="100" t="str">
        <f aca="false">IF(ISBLANK(S213),"", VLOOKUP(S213,$A$4:$B$8,2,FALSE()))</f>
        <v/>
      </c>
      <c r="BC213" s="100" t="str">
        <f aca="false">IF(ISBLANK(T213),"", VLOOKUP(T213,$A$4:$B$8,2,FALSE()))</f>
        <v/>
      </c>
      <c r="BD213" s="100" t="str">
        <f aca="false">IF(ISBLANK(U213),"", VLOOKUP(U213,$A$4:$B$8,2,FALSE()))</f>
        <v/>
      </c>
      <c r="BE213" s="100" t="str">
        <f aca="false">IF(ISBLANK(V213),"", VLOOKUP(V213,$A$4:$B$8,2,FALSE()))</f>
        <v/>
      </c>
      <c r="BF213" s="100" t="str">
        <f aca="false">IF(ISBLANK(W213),"", VLOOKUP(W213,$A$4:$B$8,2,FALSE()))</f>
        <v/>
      </c>
      <c r="BG213" s="100" t="str">
        <f aca="false">IF(ISBLANK(X213),"", VLOOKUP(X213,$A$4:$B$8,2,FALSE()))</f>
        <v/>
      </c>
    </row>
    <row r="214" customFormat="false" ht="17.6" hidden="false" customHeight="true" outlineLevel="0" collapsed="false">
      <c r="A214" s="91"/>
      <c r="B214" s="91"/>
      <c r="C214" s="102"/>
      <c r="D214" s="102"/>
      <c r="E214" s="90" t="s">
        <v>23</v>
      </c>
      <c r="F214" s="90" t="s">
        <v>23</v>
      </c>
      <c r="G214" s="90" t="s">
        <v>23</v>
      </c>
      <c r="H214" s="90" t="s">
        <v>23</v>
      </c>
      <c r="I214" s="90" t="s">
        <v>14</v>
      </c>
      <c r="J214" s="90" t="s">
        <v>14</v>
      </c>
      <c r="K214" s="90" t="s">
        <v>14</v>
      </c>
      <c r="L214" s="90" t="s">
        <v>14</v>
      </c>
      <c r="M214" s="90" t="s">
        <v>14</v>
      </c>
      <c r="N214" s="90" t="s">
        <v>14</v>
      </c>
      <c r="O214" s="90" t="s">
        <v>17</v>
      </c>
      <c r="P214" s="90" t="s">
        <v>20</v>
      </c>
      <c r="Q214" s="90" t="s">
        <v>14</v>
      </c>
      <c r="R214" s="90"/>
      <c r="S214" s="90"/>
      <c r="T214" s="90"/>
      <c r="U214" s="90"/>
      <c r="V214" s="90"/>
      <c r="W214" s="91"/>
      <c r="X214" s="91"/>
      <c r="Y214" s="93" t="n">
        <f aca="false">Z214*0.9</f>
        <v>4.63282417582418</v>
      </c>
      <c r="Z214" s="94" t="n">
        <f aca="false">IF((AM214) &gt; 3, AM214,3)</f>
        <v>5.14758241758242</v>
      </c>
      <c r="AA214" s="93" t="n">
        <f aca="false">Z214*1.1</f>
        <v>5.66234065934066</v>
      </c>
      <c r="AB214" s="95" t="n">
        <v>7</v>
      </c>
      <c r="AC214" s="96" t="n">
        <f aca="false">COUNT(AN214:BG214)</f>
        <v>13</v>
      </c>
      <c r="AD214" s="97" t="n">
        <f aca="false">COUNTIF(AN214:BG214,"&gt;0")</f>
        <v>5</v>
      </c>
      <c r="AE214" s="98" t="n">
        <f aca="false">AD214/AB214</f>
        <v>0.714285714285714</v>
      </c>
      <c r="AF214" s="98" t="n">
        <f aca="false">SLOPE(AN214:BG214,AN$13:BG$13)</f>
        <v>-0.246703296703297</v>
      </c>
      <c r="AG214" s="98" t="n">
        <f aca="false">IF(AD214&gt;0,SUM(AN214:BG214)/AD214,-2)</f>
        <v>-0.32</v>
      </c>
      <c r="AH214" s="99" t="n">
        <f aca="false">AE214/($AM214-$B$3)</f>
        <v>4.83991064780343</v>
      </c>
      <c r="AI214" s="99" t="n">
        <f aca="false">AF214/($AM214-$B$3)</f>
        <v>-1.67163067758749</v>
      </c>
      <c r="AJ214" s="99" t="n">
        <f aca="false">AG214/($AM214-$B$3)</f>
        <v>-2.16827997021594</v>
      </c>
      <c r="AK214" s="99" t="n">
        <f aca="false">SUM(AH214:AJ214)</f>
        <v>1</v>
      </c>
      <c r="AM214" s="28" t="n">
        <f aca="false">AG214+AF214+AE214+B$3</f>
        <v>5.14758241758242</v>
      </c>
      <c r="AN214" s="100" t="n">
        <f aca="false">IF(ISBLANK(E214),"", VLOOKUP(E214,$A$4:$B$8,2,FALSE()))</f>
        <v>2</v>
      </c>
      <c r="AO214" s="100" t="n">
        <f aca="false">IF(ISBLANK(F214),"", VLOOKUP(F214,$A$4:$B$8,2,FALSE()))</f>
        <v>2</v>
      </c>
      <c r="AP214" s="100" t="n">
        <f aca="false">IF(ISBLANK(G214),"", VLOOKUP(G214,$A$4:$B$8,2,FALSE()))</f>
        <v>2</v>
      </c>
      <c r="AQ214" s="100" t="n">
        <f aca="false">IF(ISBLANK(H214),"", VLOOKUP(H214,$A$4:$B$8,2,FALSE()))</f>
        <v>2</v>
      </c>
      <c r="AR214" s="100" t="n">
        <f aca="false">IF(ISBLANK(I214),"", VLOOKUP(I214,$A$4:$B$8,2,FALSE()))</f>
        <v>-1.5</v>
      </c>
      <c r="AS214" s="100" t="n">
        <f aca="false">IF(ISBLANK(J214),"", VLOOKUP(J214,$A$4:$B$8,2,FALSE()))</f>
        <v>-1.5</v>
      </c>
      <c r="AT214" s="100" t="n">
        <f aca="false">IF(ISBLANK(K214),"", VLOOKUP(K214,$A$4:$B$8,2,FALSE()))</f>
        <v>-1.5</v>
      </c>
      <c r="AU214" s="100" t="n">
        <f aca="false">IF(ISBLANK(L214),"", VLOOKUP(L214,$A$4:$B$8,2,FALSE()))</f>
        <v>-1.5</v>
      </c>
      <c r="AV214" s="100" t="n">
        <f aca="false">IF(ISBLANK(M214),"", VLOOKUP(M214,$A$4:$B$8,2,FALSE()))</f>
        <v>-1.5</v>
      </c>
      <c r="AW214" s="100" t="n">
        <f aca="false">IF(ISBLANK(N214),"", VLOOKUP(N214,$A$4:$B$8,2,FALSE()))</f>
        <v>-1.5</v>
      </c>
      <c r="AX214" s="100" t="n">
        <f aca="false">IF(ISBLANK(O214),"", VLOOKUP(O214,$A$4:$B$8,2,FALSE()))</f>
        <v>-0.1</v>
      </c>
      <c r="AY214" s="100" t="n">
        <f aca="false">IF(ISBLANK(P214),"", VLOOKUP(P214,$A$4:$B$8,2,FALSE()))</f>
        <v>1</v>
      </c>
      <c r="AZ214" s="100" t="n">
        <f aca="false">IF(ISBLANK(Q214),"", VLOOKUP(Q214,$A$4:$B$8,2,FALSE()))</f>
        <v>-1.5</v>
      </c>
      <c r="BA214" s="100" t="str">
        <f aca="false">IF(ISBLANK(R214),"", VLOOKUP(R214,$A$4:$B$8,2,FALSE()))</f>
        <v/>
      </c>
      <c r="BB214" s="100" t="str">
        <f aca="false">IF(ISBLANK(S214),"", VLOOKUP(S214,$A$4:$B$8,2,FALSE()))</f>
        <v/>
      </c>
      <c r="BC214" s="100" t="str">
        <f aca="false">IF(ISBLANK(T214),"", VLOOKUP(T214,$A$4:$B$8,2,FALSE()))</f>
        <v/>
      </c>
      <c r="BD214" s="100" t="str">
        <f aca="false">IF(ISBLANK(U214),"", VLOOKUP(U214,$A$4:$B$8,2,FALSE()))</f>
        <v/>
      </c>
      <c r="BE214" s="100" t="str">
        <f aca="false">IF(ISBLANK(V214),"", VLOOKUP(V214,$A$4:$B$8,2,FALSE()))</f>
        <v/>
      </c>
      <c r="BF214" s="100" t="str">
        <f aca="false">IF(ISBLANK(W214),"", VLOOKUP(W214,$A$4:$B$8,2,FALSE()))</f>
        <v/>
      </c>
      <c r="BG214" s="100" t="str">
        <f aca="false">IF(ISBLANK(X214),"", VLOOKUP(X214,$A$4:$B$8,2,FALSE()))</f>
        <v/>
      </c>
    </row>
    <row r="215" customFormat="false" ht="17.6" hidden="false" customHeight="true" outlineLevel="0" collapsed="false">
      <c r="A215" s="91"/>
      <c r="B215" s="91"/>
      <c r="C215" s="102"/>
      <c r="D215" s="102"/>
      <c r="E215" s="90" t="s">
        <v>23</v>
      </c>
      <c r="F215" s="90" t="s">
        <v>20</v>
      </c>
      <c r="G215" s="90" t="s">
        <v>20</v>
      </c>
      <c r="H215" s="90" t="s">
        <v>20</v>
      </c>
      <c r="I215" s="90" t="s">
        <v>14</v>
      </c>
      <c r="J215" s="90" t="s">
        <v>14</v>
      </c>
      <c r="K215" s="90" t="s">
        <v>17</v>
      </c>
      <c r="L215" s="90" t="s">
        <v>20</v>
      </c>
      <c r="M215" s="90" t="s">
        <v>20</v>
      </c>
      <c r="N215" s="90"/>
      <c r="O215" s="90"/>
      <c r="P215" s="90"/>
      <c r="Q215" s="90"/>
      <c r="R215" s="90"/>
      <c r="S215" s="90"/>
      <c r="T215" s="91"/>
      <c r="U215" s="91"/>
      <c r="V215" s="91"/>
      <c r="W215" s="91"/>
      <c r="X215" s="91"/>
      <c r="Y215" s="93" t="n">
        <f aca="false">Z215*0.9</f>
        <v>5.72592857142857</v>
      </c>
      <c r="Z215" s="94" t="n">
        <f aca="false">IF((AM215) &gt; 3, AM215,3)</f>
        <v>6.36214285714286</v>
      </c>
      <c r="AA215" s="93" t="n">
        <f aca="false">Z215*1.1</f>
        <v>6.99835714285714</v>
      </c>
      <c r="AB215" s="95" t="n">
        <v>7</v>
      </c>
      <c r="AC215" s="96" t="n">
        <f aca="false">COUNT(AN215:BG215)</f>
        <v>9</v>
      </c>
      <c r="AD215" s="97" t="n">
        <f aca="false">COUNTIF(AN215:BG215,"&gt;0")</f>
        <v>6</v>
      </c>
      <c r="AE215" s="98" t="n">
        <f aca="false">AD215/AB215</f>
        <v>0.857142857142857</v>
      </c>
      <c r="AF215" s="98" t="n">
        <f aca="false">SLOPE(AN215:BG215,AN$13:BG$13)</f>
        <v>-0.145</v>
      </c>
      <c r="AG215" s="98" t="n">
        <f aca="false">IF(AD215&gt;0,SUM(AN215:BG215)/AD215,-2)</f>
        <v>0.65</v>
      </c>
      <c r="AH215" s="99" t="n">
        <f aca="false">AE215/($AM215-$B$3)</f>
        <v>0.629260618772942</v>
      </c>
      <c r="AI215" s="99" t="n">
        <f aca="false">AF215/($AM215-$B$3)</f>
        <v>-0.106449921342423</v>
      </c>
      <c r="AJ215" s="99" t="n">
        <f aca="false">AG215/($AM215-$B$3)</f>
        <v>0.477189302569481</v>
      </c>
      <c r="AK215" s="99" t="n">
        <f aca="false">SUM(AH215:AJ215)</f>
        <v>1</v>
      </c>
      <c r="AM215" s="28" t="n">
        <f aca="false">AG215+AF215+AE215+B$3</f>
        <v>6.36214285714286</v>
      </c>
      <c r="AN215" s="100" t="n">
        <f aca="false">IF(ISBLANK(E215),"", VLOOKUP(E215,$A$4:$B$8,2,FALSE()))</f>
        <v>2</v>
      </c>
      <c r="AO215" s="100" t="n">
        <f aca="false">IF(ISBLANK(F215),"", VLOOKUP(F215,$A$4:$B$8,2,FALSE()))</f>
        <v>1</v>
      </c>
      <c r="AP215" s="100" t="n">
        <f aca="false">IF(ISBLANK(G215),"", VLOOKUP(G215,$A$4:$B$8,2,FALSE()))</f>
        <v>1</v>
      </c>
      <c r="AQ215" s="100" t="n">
        <f aca="false">IF(ISBLANK(H215),"", VLOOKUP(H215,$A$4:$B$8,2,FALSE()))</f>
        <v>1</v>
      </c>
      <c r="AR215" s="100" t="n">
        <f aca="false">IF(ISBLANK(I215),"", VLOOKUP(I215,$A$4:$B$8,2,FALSE()))</f>
        <v>-1.5</v>
      </c>
      <c r="AS215" s="100" t="n">
        <f aca="false">IF(ISBLANK(J215),"", VLOOKUP(J215,$A$4:$B$8,2,FALSE()))</f>
        <v>-1.5</v>
      </c>
      <c r="AT215" s="100" t="n">
        <f aca="false">IF(ISBLANK(K215),"", VLOOKUP(K215,$A$4:$B$8,2,FALSE()))</f>
        <v>-0.1</v>
      </c>
      <c r="AU215" s="100" t="n">
        <f aca="false">IF(ISBLANK(L215),"", VLOOKUP(L215,$A$4:$B$8,2,FALSE()))</f>
        <v>1</v>
      </c>
      <c r="AV215" s="100" t="n">
        <f aca="false">IF(ISBLANK(M215),"", VLOOKUP(M215,$A$4:$B$8,2,FALSE()))</f>
        <v>1</v>
      </c>
      <c r="AW215" s="100" t="str">
        <f aca="false">IF(ISBLANK(N215),"", VLOOKUP(N215,$A$4:$B$8,2,FALSE()))</f>
        <v/>
      </c>
      <c r="AX215" s="100" t="str">
        <f aca="false">IF(ISBLANK(O215),"", VLOOKUP(O215,$A$4:$B$8,2,FALSE()))</f>
        <v/>
      </c>
      <c r="AY215" s="100" t="str">
        <f aca="false">IF(ISBLANK(P215),"", VLOOKUP(P215,$A$4:$B$8,2,FALSE()))</f>
        <v/>
      </c>
      <c r="AZ215" s="100" t="str">
        <f aca="false">IF(ISBLANK(Q215),"", VLOOKUP(Q215,$A$4:$B$8,2,FALSE()))</f>
        <v/>
      </c>
      <c r="BA215" s="100" t="str">
        <f aca="false">IF(ISBLANK(R215),"", VLOOKUP(R215,$A$4:$B$8,2,FALSE()))</f>
        <v/>
      </c>
      <c r="BB215" s="100" t="str">
        <f aca="false">IF(ISBLANK(S215),"", VLOOKUP(S215,$A$4:$B$8,2,FALSE()))</f>
        <v/>
      </c>
      <c r="BC215" s="100" t="str">
        <f aca="false">IF(ISBLANK(T215),"", VLOOKUP(T215,$A$4:$B$8,2,FALSE()))</f>
        <v/>
      </c>
      <c r="BD215" s="100" t="str">
        <f aca="false">IF(ISBLANK(U215),"", VLOOKUP(U215,$A$4:$B$8,2,FALSE()))</f>
        <v/>
      </c>
      <c r="BE215" s="100" t="str">
        <f aca="false">IF(ISBLANK(V215),"", VLOOKUP(V215,$A$4:$B$8,2,FALSE()))</f>
        <v/>
      </c>
      <c r="BF215" s="100" t="str">
        <f aca="false">IF(ISBLANK(W215),"", VLOOKUP(W215,$A$4:$B$8,2,FALSE()))</f>
        <v/>
      </c>
      <c r="BG215" s="100" t="str">
        <f aca="false">IF(ISBLANK(X215),"", VLOOKUP(X215,$A$4:$B$8,2,FALSE()))</f>
        <v/>
      </c>
    </row>
    <row r="216" customFormat="false" ht="17.6" hidden="false" customHeight="true" outlineLevel="0" collapsed="false">
      <c r="A216" s="91"/>
      <c r="B216" s="91"/>
      <c r="C216" s="102"/>
      <c r="D216" s="102"/>
      <c r="E216" s="90" t="s">
        <v>20</v>
      </c>
      <c r="F216" s="90" t="s">
        <v>20</v>
      </c>
      <c r="G216" s="90" t="s">
        <v>14</v>
      </c>
      <c r="H216" s="90" t="s">
        <v>23</v>
      </c>
      <c r="I216" s="90" t="s">
        <v>14</v>
      </c>
      <c r="J216" s="90" t="s">
        <v>20</v>
      </c>
      <c r="K216" s="90" t="s">
        <v>14</v>
      </c>
      <c r="L216" s="90" t="s">
        <v>14</v>
      </c>
      <c r="M216" s="90" t="s">
        <v>14</v>
      </c>
      <c r="N216" s="90" t="s">
        <v>23</v>
      </c>
      <c r="O216" s="90" t="s">
        <v>14</v>
      </c>
      <c r="P216" s="90"/>
      <c r="Q216" s="90"/>
      <c r="R216" s="90"/>
      <c r="S216" s="90"/>
      <c r="T216" s="91"/>
      <c r="U216" s="91"/>
      <c r="V216" s="91"/>
      <c r="W216" s="91"/>
      <c r="X216" s="91"/>
      <c r="Y216" s="93" t="n">
        <f aca="false">Z216*0.9</f>
        <v>4.65603896103896</v>
      </c>
      <c r="Z216" s="94" t="n">
        <f aca="false">IF((AM216) &gt; 3, AM216,3)</f>
        <v>5.17337662337662</v>
      </c>
      <c r="AA216" s="93" t="n">
        <f aca="false">Z216*1.1</f>
        <v>5.69071428571429</v>
      </c>
      <c r="AB216" s="95" t="n">
        <v>7</v>
      </c>
      <c r="AC216" s="96" t="n">
        <f aca="false">COUNT(AN216:BG216)</f>
        <v>11</v>
      </c>
      <c r="AD216" s="97" t="n">
        <f aca="false">COUNTIF(AN216:BG216,"&gt;0")</f>
        <v>5</v>
      </c>
      <c r="AE216" s="98" t="n">
        <f aca="false">AD216/AB216</f>
        <v>0.714285714285714</v>
      </c>
      <c r="AF216" s="98" t="n">
        <f aca="false">SLOPE(AN216:BG216,AN$13:BG$13)</f>
        <v>-0.140909090909091</v>
      </c>
      <c r="AG216" s="98" t="n">
        <f aca="false">IF(AD216&gt;0,SUM(AN216:BG216)/AD216,-2)</f>
        <v>-0.4</v>
      </c>
      <c r="AH216" s="99" t="n">
        <f aca="false">AE216/($AM216-$B$3)</f>
        <v>4.11985018726592</v>
      </c>
      <c r="AI216" s="99" t="n">
        <f aca="false">AF216/($AM216-$B$3)</f>
        <v>-0.812734082397003</v>
      </c>
      <c r="AJ216" s="99" t="n">
        <f aca="false">AG216/($AM216-$B$3)</f>
        <v>-2.30711610486891</v>
      </c>
      <c r="AK216" s="99" t="n">
        <f aca="false">SUM(AH216:AJ216)</f>
        <v>1</v>
      </c>
      <c r="AM216" s="28" t="n">
        <f aca="false">AG216+AF216+AE216+B$3</f>
        <v>5.17337662337662</v>
      </c>
      <c r="AN216" s="100" t="n">
        <f aca="false">IF(ISBLANK(E216),"", VLOOKUP(E216,$A$4:$B$8,2,FALSE()))</f>
        <v>1</v>
      </c>
      <c r="AO216" s="100" t="n">
        <f aca="false">IF(ISBLANK(F216),"", VLOOKUP(F216,$A$4:$B$8,2,FALSE()))</f>
        <v>1</v>
      </c>
      <c r="AP216" s="100" t="n">
        <f aca="false">IF(ISBLANK(G216),"", VLOOKUP(G216,$A$4:$B$8,2,FALSE()))</f>
        <v>-1.5</v>
      </c>
      <c r="AQ216" s="100" t="n">
        <f aca="false">IF(ISBLANK(H216),"", VLOOKUP(H216,$A$4:$B$8,2,FALSE()))</f>
        <v>2</v>
      </c>
      <c r="AR216" s="100" t="n">
        <f aca="false">IF(ISBLANK(I216),"", VLOOKUP(I216,$A$4:$B$8,2,FALSE()))</f>
        <v>-1.5</v>
      </c>
      <c r="AS216" s="100" t="n">
        <f aca="false">IF(ISBLANK(J216),"", VLOOKUP(J216,$A$4:$B$8,2,FALSE()))</f>
        <v>1</v>
      </c>
      <c r="AT216" s="100" t="n">
        <f aca="false">IF(ISBLANK(K216),"", VLOOKUP(K216,$A$4:$B$8,2,FALSE()))</f>
        <v>-1.5</v>
      </c>
      <c r="AU216" s="100" t="n">
        <f aca="false">IF(ISBLANK(L216),"", VLOOKUP(L216,$A$4:$B$8,2,FALSE()))</f>
        <v>-1.5</v>
      </c>
      <c r="AV216" s="100" t="n">
        <f aca="false">IF(ISBLANK(M216),"", VLOOKUP(M216,$A$4:$B$8,2,FALSE()))</f>
        <v>-1.5</v>
      </c>
      <c r="AW216" s="100" t="n">
        <f aca="false">IF(ISBLANK(N216),"", VLOOKUP(N216,$A$4:$B$8,2,FALSE()))</f>
        <v>2</v>
      </c>
      <c r="AX216" s="100" t="n">
        <f aca="false">IF(ISBLANK(O216),"", VLOOKUP(O216,$A$4:$B$8,2,FALSE()))</f>
        <v>-1.5</v>
      </c>
      <c r="AY216" s="100" t="str">
        <f aca="false">IF(ISBLANK(P216),"", VLOOKUP(P216,$A$4:$B$8,2,FALSE()))</f>
        <v/>
      </c>
      <c r="AZ216" s="100" t="str">
        <f aca="false">IF(ISBLANK(Q216),"", VLOOKUP(Q216,$A$4:$B$8,2,FALSE()))</f>
        <v/>
      </c>
      <c r="BA216" s="100" t="str">
        <f aca="false">IF(ISBLANK(R216),"", VLOOKUP(R216,$A$4:$B$8,2,FALSE()))</f>
        <v/>
      </c>
      <c r="BB216" s="100" t="str">
        <f aca="false">IF(ISBLANK(S216),"", VLOOKUP(S216,$A$4:$B$8,2,FALSE()))</f>
        <v/>
      </c>
      <c r="BC216" s="100" t="str">
        <f aca="false">IF(ISBLANK(T216),"", VLOOKUP(T216,$A$4:$B$8,2,FALSE()))</f>
        <v/>
      </c>
      <c r="BD216" s="100" t="str">
        <f aca="false">IF(ISBLANK(U216),"", VLOOKUP(U216,$A$4:$B$8,2,FALSE()))</f>
        <v/>
      </c>
      <c r="BE216" s="100" t="str">
        <f aca="false">IF(ISBLANK(V216),"", VLOOKUP(V216,$A$4:$B$8,2,FALSE()))</f>
        <v/>
      </c>
      <c r="BF216" s="100" t="str">
        <f aca="false">IF(ISBLANK(W216),"", VLOOKUP(W216,$A$4:$B$8,2,FALSE()))</f>
        <v/>
      </c>
      <c r="BG216" s="100" t="str">
        <f aca="false">IF(ISBLANK(X216),"", VLOOKUP(X216,$A$4:$B$8,2,FALSE()))</f>
        <v/>
      </c>
    </row>
    <row r="217" customFormat="false" ht="17.6" hidden="false" customHeight="true" outlineLevel="0" collapsed="false">
      <c r="A217" s="91"/>
      <c r="B217" s="91"/>
      <c r="C217" s="102"/>
      <c r="D217" s="102"/>
      <c r="E217" s="90" t="s">
        <v>20</v>
      </c>
      <c r="F217" s="90" t="s">
        <v>20</v>
      </c>
      <c r="G217" s="90" t="s">
        <v>17</v>
      </c>
      <c r="H217" s="90" t="s">
        <v>14</v>
      </c>
      <c r="I217" s="90" t="s">
        <v>14</v>
      </c>
      <c r="J217" s="90" t="s">
        <v>14</v>
      </c>
      <c r="K217" s="90" t="s">
        <v>14</v>
      </c>
      <c r="L217" s="90" t="s">
        <v>17</v>
      </c>
      <c r="M217" s="90" t="s">
        <v>20</v>
      </c>
      <c r="N217" s="90" t="s">
        <v>14</v>
      </c>
      <c r="O217" s="90"/>
      <c r="P217" s="90"/>
      <c r="Q217" s="90"/>
      <c r="R217" s="90"/>
      <c r="S217" s="90"/>
      <c r="T217" s="91"/>
      <c r="U217" s="91"/>
      <c r="V217" s="91"/>
      <c r="W217" s="91"/>
      <c r="X217" s="91"/>
      <c r="Y217" s="93" t="n">
        <f aca="false">Z217*0.9</f>
        <v>3.35298701298701</v>
      </c>
      <c r="Z217" s="94" t="n">
        <f aca="false">IF((AM217) &gt; 3, AM217,3)</f>
        <v>3.72554112554113</v>
      </c>
      <c r="AA217" s="93" t="n">
        <f aca="false">Z217*1.1</f>
        <v>4.09809523809524</v>
      </c>
      <c r="AB217" s="95" t="n">
        <v>7</v>
      </c>
      <c r="AC217" s="96" t="n">
        <f aca="false">COUNT(AN217:BG217)</f>
        <v>10</v>
      </c>
      <c r="AD217" s="97" t="n">
        <f aca="false">COUNTIF(AN217:BG217,"&gt;0")</f>
        <v>3</v>
      </c>
      <c r="AE217" s="98" t="n">
        <f aca="false">AD217/AB217</f>
        <v>0.428571428571429</v>
      </c>
      <c r="AF217" s="98" t="n">
        <f aca="false">SLOPE(AN217:BG217,AN$13:BG$13)</f>
        <v>-0.136363636363636</v>
      </c>
      <c r="AG217" s="98" t="n">
        <f aca="false">IF(AD217&gt;0,SUM(AN217:BG217)/AD217,-2)</f>
        <v>-1.56666666666667</v>
      </c>
      <c r="AH217" s="99" t="n">
        <f aca="false">AE217/($AM217-$B$3)</f>
        <v>-0.336277173913043</v>
      </c>
      <c r="AI217" s="99" t="n">
        <f aca="false">AF217/($AM217-$B$3)</f>
        <v>0.106997282608696</v>
      </c>
      <c r="AJ217" s="99" t="n">
        <f aca="false">AG217/($AM217-$B$3)</f>
        <v>1.22927989130435</v>
      </c>
      <c r="AK217" s="99" t="n">
        <f aca="false">SUM(AH217:AJ217)</f>
        <v>1</v>
      </c>
      <c r="AM217" s="28" t="n">
        <f aca="false">AG217+AF217+AE217+B$3</f>
        <v>3.72554112554113</v>
      </c>
      <c r="AN217" s="100" t="n">
        <f aca="false">IF(ISBLANK(E217),"", VLOOKUP(E217,$A$4:$B$8,2,FALSE()))</f>
        <v>1</v>
      </c>
      <c r="AO217" s="100" t="n">
        <f aca="false">IF(ISBLANK(F217),"", VLOOKUP(F217,$A$4:$B$8,2,FALSE()))</f>
        <v>1</v>
      </c>
      <c r="AP217" s="100" t="n">
        <f aca="false">IF(ISBLANK(G217),"", VLOOKUP(G217,$A$4:$B$8,2,FALSE()))</f>
        <v>-0.1</v>
      </c>
      <c r="AQ217" s="100" t="n">
        <f aca="false">IF(ISBLANK(H217),"", VLOOKUP(H217,$A$4:$B$8,2,FALSE()))</f>
        <v>-1.5</v>
      </c>
      <c r="AR217" s="100" t="n">
        <f aca="false">IF(ISBLANK(I217),"", VLOOKUP(I217,$A$4:$B$8,2,FALSE()))</f>
        <v>-1.5</v>
      </c>
      <c r="AS217" s="100" t="n">
        <f aca="false">IF(ISBLANK(J217),"", VLOOKUP(J217,$A$4:$B$8,2,FALSE()))</f>
        <v>-1.5</v>
      </c>
      <c r="AT217" s="100" t="n">
        <f aca="false">IF(ISBLANK(K217),"", VLOOKUP(K217,$A$4:$B$8,2,FALSE()))</f>
        <v>-1.5</v>
      </c>
      <c r="AU217" s="100" t="n">
        <f aca="false">IF(ISBLANK(L217),"", VLOOKUP(L217,$A$4:$B$8,2,FALSE()))</f>
        <v>-0.1</v>
      </c>
      <c r="AV217" s="100" t="n">
        <f aca="false">IF(ISBLANK(M217),"", VLOOKUP(M217,$A$4:$B$8,2,FALSE()))</f>
        <v>1</v>
      </c>
      <c r="AW217" s="100" t="n">
        <f aca="false">IF(ISBLANK(N217),"", VLOOKUP(N217,$A$4:$B$8,2,FALSE()))</f>
        <v>-1.5</v>
      </c>
      <c r="AX217" s="100" t="str">
        <f aca="false">IF(ISBLANK(O217),"", VLOOKUP(O217,$A$4:$B$8,2,FALSE()))</f>
        <v/>
      </c>
      <c r="AY217" s="100" t="str">
        <f aca="false">IF(ISBLANK(P217),"", VLOOKUP(P217,$A$4:$B$8,2,FALSE()))</f>
        <v/>
      </c>
      <c r="AZ217" s="100" t="str">
        <f aca="false">IF(ISBLANK(Q217),"", VLOOKUP(Q217,$A$4:$B$8,2,FALSE()))</f>
        <v/>
      </c>
      <c r="BA217" s="100" t="str">
        <f aca="false">IF(ISBLANK(R217),"", VLOOKUP(R217,$A$4:$B$8,2,FALSE()))</f>
        <v/>
      </c>
      <c r="BB217" s="100" t="str">
        <f aca="false">IF(ISBLANK(S217),"", VLOOKUP(S217,$A$4:$B$8,2,FALSE()))</f>
        <v/>
      </c>
      <c r="BC217" s="100" t="str">
        <f aca="false">IF(ISBLANK(T217),"", VLOOKUP(T217,$A$4:$B$8,2,FALSE()))</f>
        <v/>
      </c>
      <c r="BD217" s="100" t="str">
        <f aca="false">IF(ISBLANK(U217),"", VLOOKUP(U217,$A$4:$B$8,2,FALSE()))</f>
        <v/>
      </c>
      <c r="BE217" s="100" t="str">
        <f aca="false">IF(ISBLANK(V217),"", VLOOKUP(V217,$A$4:$B$8,2,FALSE()))</f>
        <v/>
      </c>
      <c r="BF217" s="100" t="str">
        <f aca="false">IF(ISBLANK(W217),"", VLOOKUP(W217,$A$4:$B$8,2,FALSE()))</f>
        <v/>
      </c>
      <c r="BG217" s="100" t="str">
        <f aca="false">IF(ISBLANK(X217),"", VLOOKUP(X217,$A$4:$B$8,2,FALSE()))</f>
        <v/>
      </c>
    </row>
    <row r="218" customFormat="false" ht="17.6" hidden="false" customHeight="true" outlineLevel="0" collapsed="false">
      <c r="A218" s="91"/>
      <c r="B218" s="91"/>
      <c r="C218" s="102"/>
      <c r="D218" s="102"/>
      <c r="E218" s="90" t="s">
        <v>20</v>
      </c>
      <c r="F218" s="90" t="s">
        <v>20</v>
      </c>
      <c r="G218" s="90" t="s">
        <v>14</v>
      </c>
      <c r="H218" s="90" t="s">
        <v>14</v>
      </c>
      <c r="I218" s="90" t="s">
        <v>14</v>
      </c>
      <c r="J218" s="90" t="s">
        <v>14</v>
      </c>
      <c r="K218" s="90" t="s">
        <v>20</v>
      </c>
      <c r="L218" s="90" t="s">
        <v>14</v>
      </c>
      <c r="M218" s="90" t="s">
        <v>14</v>
      </c>
      <c r="N218" s="90" t="s">
        <v>20</v>
      </c>
      <c r="O218" s="90" t="s">
        <v>14</v>
      </c>
      <c r="P218" s="90"/>
      <c r="Q218" s="90"/>
      <c r="R218" s="90"/>
      <c r="S218" s="90"/>
      <c r="T218" s="91"/>
      <c r="U218" s="91"/>
      <c r="V218" s="91"/>
      <c r="W218" s="91"/>
      <c r="X218" s="91"/>
      <c r="Y218" s="93" t="n">
        <f aca="false">Z218*0.9</f>
        <v>3.46996753246753</v>
      </c>
      <c r="Z218" s="94" t="n">
        <f aca="false">IF((AM218) &gt; 3, AM218,3)</f>
        <v>3.85551948051948</v>
      </c>
      <c r="AA218" s="93" t="n">
        <f aca="false">Z218*1.1</f>
        <v>4.24107142857143</v>
      </c>
      <c r="AB218" s="95" t="n">
        <v>7</v>
      </c>
      <c r="AC218" s="96" t="n">
        <f aca="false">COUNT(AN218:BG218)</f>
        <v>11</v>
      </c>
      <c r="AD218" s="97" t="n">
        <f aca="false">COUNTIF(AN218:BG218,"&gt;0")</f>
        <v>4</v>
      </c>
      <c r="AE218" s="98" t="n">
        <f aca="false">AD218/AB218</f>
        <v>0.571428571428571</v>
      </c>
      <c r="AF218" s="98" t="n">
        <f aca="false">SLOPE(AN218:BG218,AN$13:BG$13)</f>
        <v>-0.0909090909090909</v>
      </c>
      <c r="AG218" s="98" t="n">
        <f aca="false">IF(AD218&gt;0,SUM(AN218:BG218)/AD218,-2)</f>
        <v>-1.625</v>
      </c>
      <c r="AH218" s="99" t="n">
        <f aca="false">AE218/($AM218-$B$3)</f>
        <v>-0.499290780141844</v>
      </c>
      <c r="AI218" s="99" t="n">
        <f aca="false">AF218/($AM218-$B$3)</f>
        <v>0.0794326241134752</v>
      </c>
      <c r="AJ218" s="99" t="n">
        <f aca="false">AG218/($AM218-$B$3)</f>
        <v>1.41985815602837</v>
      </c>
      <c r="AK218" s="99" t="n">
        <f aca="false">SUM(AH218:AJ218)</f>
        <v>1</v>
      </c>
      <c r="AM218" s="28" t="n">
        <f aca="false">AG218+AF218+AE218+B$3</f>
        <v>3.85551948051948</v>
      </c>
      <c r="AN218" s="100" t="n">
        <f aca="false">IF(ISBLANK(E218),"", VLOOKUP(E218,$A$4:$B$8,2,FALSE()))</f>
        <v>1</v>
      </c>
      <c r="AO218" s="100" t="n">
        <f aca="false">IF(ISBLANK(F218),"", VLOOKUP(F218,$A$4:$B$8,2,FALSE()))</f>
        <v>1</v>
      </c>
      <c r="AP218" s="100" t="n">
        <f aca="false">IF(ISBLANK(G218),"", VLOOKUP(G218,$A$4:$B$8,2,FALSE()))</f>
        <v>-1.5</v>
      </c>
      <c r="AQ218" s="100" t="n">
        <f aca="false">IF(ISBLANK(H218),"", VLOOKUP(H218,$A$4:$B$8,2,FALSE()))</f>
        <v>-1.5</v>
      </c>
      <c r="AR218" s="100" t="n">
        <f aca="false">IF(ISBLANK(I218),"", VLOOKUP(I218,$A$4:$B$8,2,FALSE()))</f>
        <v>-1.5</v>
      </c>
      <c r="AS218" s="100" t="n">
        <f aca="false">IF(ISBLANK(J218),"", VLOOKUP(J218,$A$4:$B$8,2,FALSE()))</f>
        <v>-1.5</v>
      </c>
      <c r="AT218" s="100" t="n">
        <f aca="false">IF(ISBLANK(K218),"", VLOOKUP(K218,$A$4:$B$8,2,FALSE()))</f>
        <v>1</v>
      </c>
      <c r="AU218" s="100" t="n">
        <f aca="false">IF(ISBLANK(L218),"", VLOOKUP(L218,$A$4:$B$8,2,FALSE()))</f>
        <v>-1.5</v>
      </c>
      <c r="AV218" s="100" t="n">
        <f aca="false">IF(ISBLANK(M218),"", VLOOKUP(M218,$A$4:$B$8,2,FALSE()))</f>
        <v>-1.5</v>
      </c>
      <c r="AW218" s="100" t="n">
        <f aca="false">IF(ISBLANK(N218),"", VLOOKUP(N218,$A$4:$B$8,2,FALSE()))</f>
        <v>1</v>
      </c>
      <c r="AX218" s="100" t="n">
        <f aca="false">IF(ISBLANK(O218),"", VLOOKUP(O218,$A$4:$B$8,2,FALSE()))</f>
        <v>-1.5</v>
      </c>
      <c r="AY218" s="100" t="str">
        <f aca="false">IF(ISBLANK(P218),"", VLOOKUP(P218,$A$4:$B$8,2,FALSE()))</f>
        <v/>
      </c>
      <c r="AZ218" s="100" t="str">
        <f aca="false">IF(ISBLANK(Q218),"", VLOOKUP(Q218,$A$4:$B$8,2,FALSE()))</f>
        <v/>
      </c>
      <c r="BA218" s="100" t="str">
        <f aca="false">IF(ISBLANK(R218),"", VLOOKUP(R218,$A$4:$B$8,2,FALSE()))</f>
        <v/>
      </c>
      <c r="BB218" s="100" t="str">
        <f aca="false">IF(ISBLANK(S218),"", VLOOKUP(S218,$A$4:$B$8,2,FALSE()))</f>
        <v/>
      </c>
      <c r="BC218" s="100" t="str">
        <f aca="false">IF(ISBLANK(T218),"", VLOOKUP(T218,$A$4:$B$8,2,FALSE()))</f>
        <v/>
      </c>
      <c r="BD218" s="100" t="str">
        <f aca="false">IF(ISBLANK(U218),"", VLOOKUP(U218,$A$4:$B$8,2,FALSE()))</f>
        <v/>
      </c>
      <c r="BE218" s="100" t="str">
        <f aca="false">IF(ISBLANK(V218),"", VLOOKUP(V218,$A$4:$B$8,2,FALSE()))</f>
        <v/>
      </c>
      <c r="BF218" s="100" t="str">
        <f aca="false">IF(ISBLANK(W218),"", VLOOKUP(W218,$A$4:$B$8,2,FALSE()))</f>
        <v/>
      </c>
      <c r="BG218" s="100" t="str">
        <f aca="false">IF(ISBLANK(X218),"", VLOOKUP(X218,$A$4:$B$8,2,FALSE()))</f>
        <v/>
      </c>
    </row>
    <row r="219" customFormat="false" ht="17.6" hidden="false" customHeight="true" outlineLevel="0" collapsed="false">
      <c r="A219" s="91"/>
      <c r="B219" s="91"/>
      <c r="C219" s="102"/>
      <c r="D219" s="102"/>
      <c r="E219" s="90" t="s">
        <v>20</v>
      </c>
      <c r="F219" s="90" t="s">
        <v>20</v>
      </c>
      <c r="G219" s="90" t="s">
        <v>23</v>
      </c>
      <c r="H219" s="90" t="s">
        <v>23</v>
      </c>
      <c r="I219" s="90" t="s">
        <v>14</v>
      </c>
      <c r="J219" s="90" t="s">
        <v>23</v>
      </c>
      <c r="K219" s="90" t="s">
        <v>20</v>
      </c>
      <c r="L219" s="90" t="s">
        <v>20</v>
      </c>
      <c r="M219" s="90" t="s">
        <v>23</v>
      </c>
      <c r="N219" s="90" t="s">
        <v>23</v>
      </c>
      <c r="O219" s="90" t="s">
        <v>20</v>
      </c>
      <c r="P219" s="90"/>
      <c r="Q219" s="90"/>
      <c r="R219" s="90"/>
      <c r="S219" s="90"/>
      <c r="T219" s="91"/>
      <c r="U219" s="91"/>
      <c r="V219" s="91"/>
      <c r="W219" s="91"/>
      <c r="X219" s="91"/>
      <c r="Y219" s="93" t="n">
        <f aca="false">Z219*0.9</f>
        <v>7.03753246753247</v>
      </c>
      <c r="Z219" s="94" t="n">
        <f aca="false">IF((AM219) &gt; 3, AM219,3)</f>
        <v>7.81948051948052</v>
      </c>
      <c r="AA219" s="93" t="n">
        <f aca="false">Z219*1.1</f>
        <v>8.60142857142857</v>
      </c>
      <c r="AB219" s="95" t="n">
        <v>7</v>
      </c>
      <c r="AC219" s="96" t="n">
        <f aca="false">COUNT(AN219:BG219)</f>
        <v>11</v>
      </c>
      <c r="AD219" s="97" t="n">
        <f aca="false">COUNTIF(AN219:BG219,"&gt;0")</f>
        <v>10</v>
      </c>
      <c r="AE219" s="98" t="n">
        <f aca="false">AD219/AB219</f>
        <v>1.42857142857143</v>
      </c>
      <c r="AF219" s="98" t="n">
        <f aca="false">SLOPE(AN219:BG219,AN$13:BG$13)</f>
        <v>0.0409090909090909</v>
      </c>
      <c r="AG219" s="98" t="n">
        <f aca="false">IF(AD219&gt;0,SUM(AN219:BG219)/AD219,-2)</f>
        <v>1.35</v>
      </c>
      <c r="AH219" s="99" t="n">
        <f aca="false">AE219/($AM219-$B$3)</f>
        <v>0.506678949792722</v>
      </c>
      <c r="AI219" s="99" t="n">
        <f aca="false">AF219/($AM219-$B$3)</f>
        <v>0.0145094426531552</v>
      </c>
      <c r="AJ219" s="99" t="n">
        <f aca="false">AG219/($AM219-$B$3)</f>
        <v>0.478811607554123</v>
      </c>
      <c r="AK219" s="99" t="n">
        <f aca="false">SUM(AH219:AJ219)</f>
        <v>1</v>
      </c>
      <c r="AM219" s="28" t="n">
        <f aca="false">AG219+AF219+AE219+B$3</f>
        <v>7.81948051948052</v>
      </c>
      <c r="AN219" s="100" t="n">
        <f aca="false">IF(ISBLANK(E219),"", VLOOKUP(E219,$A$4:$B$8,2,FALSE()))</f>
        <v>1</v>
      </c>
      <c r="AO219" s="100" t="n">
        <f aca="false">IF(ISBLANK(F219),"", VLOOKUP(F219,$A$4:$B$8,2,FALSE()))</f>
        <v>1</v>
      </c>
      <c r="AP219" s="100" t="n">
        <f aca="false">IF(ISBLANK(G219),"", VLOOKUP(G219,$A$4:$B$8,2,FALSE()))</f>
        <v>2</v>
      </c>
      <c r="AQ219" s="100" t="n">
        <f aca="false">IF(ISBLANK(H219),"", VLOOKUP(H219,$A$4:$B$8,2,FALSE()))</f>
        <v>2</v>
      </c>
      <c r="AR219" s="100" t="n">
        <f aca="false">IF(ISBLANK(I219),"", VLOOKUP(I219,$A$4:$B$8,2,FALSE()))</f>
        <v>-1.5</v>
      </c>
      <c r="AS219" s="100" t="n">
        <f aca="false">IF(ISBLANK(J219),"", VLOOKUP(J219,$A$4:$B$8,2,FALSE()))</f>
        <v>2</v>
      </c>
      <c r="AT219" s="100" t="n">
        <f aca="false">IF(ISBLANK(K219),"", VLOOKUP(K219,$A$4:$B$8,2,FALSE()))</f>
        <v>1</v>
      </c>
      <c r="AU219" s="100" t="n">
        <f aca="false">IF(ISBLANK(L219),"", VLOOKUP(L219,$A$4:$B$8,2,FALSE()))</f>
        <v>1</v>
      </c>
      <c r="AV219" s="100" t="n">
        <f aca="false">IF(ISBLANK(M219),"", VLOOKUP(M219,$A$4:$B$8,2,FALSE()))</f>
        <v>2</v>
      </c>
      <c r="AW219" s="100" t="n">
        <f aca="false">IF(ISBLANK(N219),"", VLOOKUP(N219,$A$4:$B$8,2,FALSE()))</f>
        <v>2</v>
      </c>
      <c r="AX219" s="100" t="n">
        <f aca="false">IF(ISBLANK(O219),"", VLOOKUP(O219,$A$4:$B$8,2,FALSE()))</f>
        <v>1</v>
      </c>
      <c r="AY219" s="100" t="str">
        <f aca="false">IF(ISBLANK(P219),"", VLOOKUP(P219,$A$4:$B$8,2,FALSE()))</f>
        <v/>
      </c>
      <c r="AZ219" s="100" t="str">
        <f aca="false">IF(ISBLANK(Q219),"", VLOOKUP(Q219,$A$4:$B$8,2,FALSE()))</f>
        <v/>
      </c>
      <c r="BA219" s="100" t="str">
        <f aca="false">IF(ISBLANK(R219),"", VLOOKUP(R219,$A$4:$B$8,2,FALSE()))</f>
        <v/>
      </c>
      <c r="BB219" s="100" t="str">
        <f aca="false">IF(ISBLANK(S219),"", VLOOKUP(S219,$A$4:$B$8,2,FALSE()))</f>
        <v/>
      </c>
      <c r="BC219" s="100" t="str">
        <f aca="false">IF(ISBLANK(T219),"", VLOOKUP(T219,$A$4:$B$8,2,FALSE()))</f>
        <v/>
      </c>
      <c r="BD219" s="100" t="str">
        <f aca="false">IF(ISBLANK(U219),"", VLOOKUP(U219,$A$4:$B$8,2,FALSE()))</f>
        <v/>
      </c>
      <c r="BE219" s="100" t="str">
        <f aca="false">IF(ISBLANK(V219),"", VLOOKUP(V219,$A$4:$B$8,2,FALSE()))</f>
        <v/>
      </c>
      <c r="BF219" s="100" t="str">
        <f aca="false">IF(ISBLANK(W219),"", VLOOKUP(W219,$A$4:$B$8,2,FALSE()))</f>
        <v/>
      </c>
      <c r="BG219" s="100" t="str">
        <f aca="false">IF(ISBLANK(X219),"", VLOOKUP(X219,$A$4:$B$8,2,FALSE()))</f>
        <v/>
      </c>
    </row>
    <row r="220" customFormat="false" ht="17.6" hidden="false" customHeight="true" outlineLevel="0" collapsed="false">
      <c r="A220" s="91"/>
      <c r="B220" s="91"/>
      <c r="C220" s="102"/>
      <c r="D220" s="102"/>
      <c r="E220" s="90" t="s">
        <v>20</v>
      </c>
      <c r="F220" s="90" t="s">
        <v>23</v>
      </c>
      <c r="G220" s="90" t="s">
        <v>20</v>
      </c>
      <c r="H220" s="90" t="s">
        <v>20</v>
      </c>
      <c r="I220" s="90" t="s">
        <v>14</v>
      </c>
      <c r="J220" s="90" t="s">
        <v>20</v>
      </c>
      <c r="K220" s="90" t="s">
        <v>23</v>
      </c>
      <c r="L220" s="90" t="s">
        <v>14</v>
      </c>
      <c r="M220" s="90" t="s">
        <v>14</v>
      </c>
      <c r="N220" s="90" t="s">
        <v>20</v>
      </c>
      <c r="O220" s="90" t="s">
        <v>20</v>
      </c>
      <c r="P220" s="90" t="s">
        <v>23</v>
      </c>
      <c r="Q220" s="90"/>
      <c r="R220" s="90"/>
      <c r="S220" s="90"/>
      <c r="T220" s="91"/>
      <c r="U220" s="91"/>
      <c r="V220" s="91"/>
      <c r="W220" s="91"/>
      <c r="X220" s="91"/>
      <c r="Y220" s="93" t="n">
        <f aca="false">Z220*0.9</f>
        <v>6.37724775224775</v>
      </c>
      <c r="Z220" s="94" t="n">
        <f aca="false">IF((AM220) &gt; 3, AM220,3)</f>
        <v>7.08583083583084</v>
      </c>
      <c r="AA220" s="93" t="n">
        <f aca="false">Z220*1.1</f>
        <v>7.79441391941392</v>
      </c>
      <c r="AB220" s="95" t="n">
        <v>7</v>
      </c>
      <c r="AC220" s="96" t="n">
        <f aca="false">COUNT(AN220:BG220)</f>
        <v>12</v>
      </c>
      <c r="AD220" s="97" t="n">
        <f aca="false">COUNTIF(AN220:BG220,"&gt;0")</f>
        <v>9</v>
      </c>
      <c r="AE220" s="98" t="n">
        <f aca="false">AD220/AB220</f>
        <v>1.28571428571429</v>
      </c>
      <c r="AF220" s="98" t="n">
        <f aca="false">SLOPE(AN220:BG220,AN$13:BG$13)</f>
        <v>-0.0332167832167832</v>
      </c>
      <c r="AG220" s="98" t="n">
        <f aca="false">IF(AD220&gt;0,SUM(AN220:BG220)/AD220,-2)</f>
        <v>0.833333333333333</v>
      </c>
      <c r="AH220" s="99" t="n">
        <f aca="false">AE220/($AM220-$B$3)</f>
        <v>0.616403911394931</v>
      </c>
      <c r="AI220" s="99" t="n">
        <f aca="false">AF220/($AM220-$B$3)</f>
        <v>-0.015924965076831</v>
      </c>
      <c r="AJ220" s="99" t="n">
        <f aca="false">AG220/($AM220-$B$3)</f>
        <v>0.3995210536819</v>
      </c>
      <c r="AK220" s="99" t="n">
        <f aca="false">SUM(AH220:AJ220)</f>
        <v>1</v>
      </c>
      <c r="AM220" s="28" t="n">
        <f aca="false">AG220+AF220+AE220+B$3</f>
        <v>7.08583083583084</v>
      </c>
      <c r="AN220" s="100" t="n">
        <f aca="false">IF(ISBLANK(E220),"", VLOOKUP(E220,$A$4:$B$8,2,FALSE()))</f>
        <v>1</v>
      </c>
      <c r="AO220" s="100" t="n">
        <f aca="false">IF(ISBLANK(F220),"", VLOOKUP(F220,$A$4:$B$8,2,FALSE()))</f>
        <v>2</v>
      </c>
      <c r="AP220" s="100" t="n">
        <f aca="false">IF(ISBLANK(G220),"", VLOOKUP(G220,$A$4:$B$8,2,FALSE()))</f>
        <v>1</v>
      </c>
      <c r="AQ220" s="100" t="n">
        <f aca="false">IF(ISBLANK(H220),"", VLOOKUP(H220,$A$4:$B$8,2,FALSE()))</f>
        <v>1</v>
      </c>
      <c r="AR220" s="100" t="n">
        <f aca="false">IF(ISBLANK(I220),"", VLOOKUP(I220,$A$4:$B$8,2,FALSE()))</f>
        <v>-1.5</v>
      </c>
      <c r="AS220" s="100" t="n">
        <f aca="false">IF(ISBLANK(J220),"", VLOOKUP(J220,$A$4:$B$8,2,FALSE()))</f>
        <v>1</v>
      </c>
      <c r="AT220" s="100" t="n">
        <f aca="false">IF(ISBLANK(K220),"", VLOOKUP(K220,$A$4:$B$8,2,FALSE()))</f>
        <v>2</v>
      </c>
      <c r="AU220" s="100" t="n">
        <f aca="false">IF(ISBLANK(L220),"", VLOOKUP(L220,$A$4:$B$8,2,FALSE()))</f>
        <v>-1.5</v>
      </c>
      <c r="AV220" s="100" t="n">
        <f aca="false">IF(ISBLANK(M220),"", VLOOKUP(M220,$A$4:$B$8,2,FALSE()))</f>
        <v>-1.5</v>
      </c>
      <c r="AW220" s="100" t="n">
        <f aca="false">IF(ISBLANK(N220),"", VLOOKUP(N220,$A$4:$B$8,2,FALSE()))</f>
        <v>1</v>
      </c>
      <c r="AX220" s="100" t="n">
        <f aca="false">IF(ISBLANK(O220),"", VLOOKUP(O220,$A$4:$B$8,2,FALSE()))</f>
        <v>1</v>
      </c>
      <c r="AY220" s="100" t="n">
        <f aca="false">IF(ISBLANK(P220),"", VLOOKUP(P220,$A$4:$B$8,2,FALSE()))</f>
        <v>2</v>
      </c>
      <c r="AZ220" s="100" t="str">
        <f aca="false">IF(ISBLANK(Q220),"", VLOOKUP(Q220,$A$4:$B$8,2,FALSE()))</f>
        <v/>
      </c>
      <c r="BA220" s="100" t="str">
        <f aca="false">IF(ISBLANK(R220),"", VLOOKUP(R220,$A$4:$B$8,2,FALSE()))</f>
        <v/>
      </c>
      <c r="BB220" s="100" t="str">
        <f aca="false">IF(ISBLANK(S220),"", VLOOKUP(S220,$A$4:$B$8,2,FALSE()))</f>
        <v/>
      </c>
      <c r="BC220" s="100" t="str">
        <f aca="false">IF(ISBLANK(T220),"", VLOOKUP(T220,$A$4:$B$8,2,FALSE()))</f>
        <v/>
      </c>
      <c r="BD220" s="100" t="str">
        <f aca="false">IF(ISBLANK(U220),"", VLOOKUP(U220,$A$4:$B$8,2,FALSE()))</f>
        <v/>
      </c>
      <c r="BE220" s="100" t="str">
        <f aca="false">IF(ISBLANK(V220),"", VLOOKUP(V220,$A$4:$B$8,2,FALSE()))</f>
        <v/>
      </c>
      <c r="BF220" s="100" t="str">
        <f aca="false">IF(ISBLANK(W220),"", VLOOKUP(W220,$A$4:$B$8,2,FALSE()))</f>
        <v/>
      </c>
      <c r="BG220" s="100" t="str">
        <f aca="false">IF(ISBLANK(X220),"", VLOOKUP(X220,$A$4:$B$8,2,FALSE()))</f>
        <v/>
      </c>
    </row>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sheetProtection sheet="true" objects="true" scenarios="true"/>
  <mergeCells count="15">
    <mergeCell ref="A2:W2"/>
    <mergeCell ref="Y2:AK2"/>
    <mergeCell ref="C3:L3"/>
    <mergeCell ref="C4:G4"/>
    <mergeCell ref="C6:L6"/>
    <mergeCell ref="C8:L8"/>
    <mergeCell ref="A11:X11"/>
    <mergeCell ref="Y11:AK11"/>
    <mergeCell ref="AM11:BF11"/>
    <mergeCell ref="E12:X12"/>
    <mergeCell ref="Y12:AA12"/>
    <mergeCell ref="AB12:AD12"/>
    <mergeCell ref="AE12:AG12"/>
    <mergeCell ref="AH12:AK12"/>
    <mergeCell ref="AN12:BG12"/>
  </mergeCells>
  <printOptions headings="false" gridLines="false" gridLinesSet="true" horizontalCentered="false" verticalCentered="false"/>
  <pageMargins left="0.7875" right="0.7875" top="1.025" bottom="1.025" header="0.7875" footer="0.7875"/>
  <pageSetup paperSize="9" scale="100" fitToWidth="1" fitToHeight="1" pageOrder="downThenOver" orientation="landscape" blackAndWhite="false" draft="false" cellComments="none" firstPageNumber="1" useFirstPageNumber="true" horizontalDpi="300" verticalDpi="300" copies="1"/>
  <headerFooter differentFirst="false" differentOddEven="false">
    <oddHeader>&amp;C&amp;A</oddHeader>
    <oddFooter>&amp;CPagina &amp;P</oddFooter>
  </headerFooter>
  <legacyDrawing r:id="rId2"/>
</worksheet>
</file>

<file path=docProps/app.xml><?xml version="1.0" encoding="utf-8"?>
<Properties xmlns="http://schemas.openxmlformats.org/officeDocument/2006/extended-properties" xmlns:vt="http://schemas.openxmlformats.org/officeDocument/2006/docPropsVTypes">
  <Template/>
  <TotalTime>7051</TotalTime>
  <Application>LibreOffice/7.3.6.2$Linux_X86_64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it-IT</dc:language>
  <cp:lastModifiedBy/>
  <dcterms:modified xsi:type="dcterms:W3CDTF">2022-10-31T14:47:16Z</dcterms:modified>
  <cp:revision>354</cp:revision>
  <dc:subject/>
  <dc:title/>
</cp:coreProperties>
</file>